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99_日産労連共通\E01_教育・セミナー\#2024年度\01.地域本部開催セミナー\06.ライフデザインセミナー＆マネープラン・ねんきんセミナー\⑪ゆうLife・HP\2025年_HP掲載\"/>
    </mc:Choice>
  </mc:AlternateContent>
  <xr:revisionPtr revIDLastSave="0" documentId="13_ncr:1_{3EBC8E59-2CB6-43E5-AF20-DA3020DB0180}" xr6:coauthVersionLast="47" xr6:coauthVersionMax="47" xr10:uidLastSave="{00000000-0000-0000-0000-000000000000}"/>
  <bookViews>
    <workbookView xWindow="-108" yWindow="-108" windowWidth="23256" windowHeight="12456" tabRatio="822" activeTab="1" xr2:uid="{00000000-000D-0000-FFFF-FFFF00000000}"/>
  </bookViews>
  <sheets>
    <sheet name="入力" sheetId="13" r:id="rId1"/>
    <sheet name="ライフプラン表" sheetId="15" r:id="rId2"/>
    <sheet name="→操作しない" sheetId="29" r:id="rId3"/>
    <sheet name="年収" sheetId="18" r:id="rId4"/>
    <sheet name="育休時短勤務" sheetId="25" r:id="rId5"/>
    <sheet name="基本生活費" sheetId="22" r:id="rId6"/>
    <sheet name="交際費" sheetId="23" r:id="rId7"/>
    <sheet name="住居費" sheetId="21" r:id="rId8"/>
    <sheet name="保険料" sheetId="28" r:id="rId9"/>
    <sheet name="車維持費費" sheetId="20" r:id="rId10"/>
    <sheet name="教育費" sheetId="17" r:id="rId11"/>
    <sheet name="白物家電" sheetId="24" r:id="rId12"/>
    <sheet name="娯楽" sheetId="27" r:id="rId13"/>
  </sheets>
  <externalReferences>
    <externalReference r:id="rId14"/>
  </externalReferences>
  <definedNames>
    <definedName name="__123Graph_A" localSheetId="11" hidden="1">#REF!</definedName>
    <definedName name="__123Graph_A" hidden="1">#REF!</definedName>
    <definedName name="__123Graph_AGF1" localSheetId="11" hidden="1">#REF!</definedName>
    <definedName name="__123Graph_AGF1" hidden="1">#REF!</definedName>
    <definedName name="__123Graph_AGF2" localSheetId="11" hidden="1">#REF!</definedName>
    <definedName name="__123Graph_AGF2" hidden="1">#REF!</definedName>
    <definedName name="__123Graph_AGF3" localSheetId="11" hidden="1">#REF!</definedName>
    <definedName name="__123Graph_AGF3" hidden="1">#REF!</definedName>
    <definedName name="__123Graph_B" localSheetId="11" hidden="1">#REF!</definedName>
    <definedName name="__123Graph_B" hidden="1">#REF!</definedName>
    <definedName name="__123Graph_BGF1" localSheetId="11" hidden="1">#REF!</definedName>
    <definedName name="__123Graph_BGF1" hidden="1">#REF!</definedName>
    <definedName name="__123Graph_BGF2" localSheetId="11" hidden="1">#REF!</definedName>
    <definedName name="__123Graph_BGF2" hidden="1">#REF!</definedName>
    <definedName name="__123Graph_BGF3" localSheetId="11" hidden="1">#REF!</definedName>
    <definedName name="__123Graph_BGF3" hidden="1">#REF!</definedName>
    <definedName name="__123Graph_C" localSheetId="11" hidden="1">#REF!</definedName>
    <definedName name="__123Graph_C" hidden="1">#REF!</definedName>
    <definedName name="__123Graph_CGF1" localSheetId="11" hidden="1">#REF!</definedName>
    <definedName name="__123Graph_CGF1" hidden="1">#REF!</definedName>
    <definedName name="__123Graph_CGF2" localSheetId="11" hidden="1">#REF!</definedName>
    <definedName name="__123Graph_CGF2" hidden="1">#REF!</definedName>
    <definedName name="__123Graph_D" localSheetId="11" hidden="1">#REF!</definedName>
    <definedName name="__123Graph_D" hidden="1">#REF!</definedName>
    <definedName name="__123Graph_DGF1" localSheetId="11" hidden="1">#REF!</definedName>
    <definedName name="__123Graph_DGF1" hidden="1">#REF!</definedName>
    <definedName name="__123Graph_DGF2" localSheetId="11" hidden="1">#REF!</definedName>
    <definedName name="__123Graph_DGF2" hidden="1">#REF!</definedName>
    <definedName name="__123Graph_EGF3" localSheetId="11" hidden="1">#REF!</definedName>
    <definedName name="__123Graph_EGF3" hidden="1">#REF!</definedName>
    <definedName name="__123Graph_X" localSheetId="11" hidden="1">#REF!</definedName>
    <definedName name="__123Graph_X" hidden="1">#REF!</definedName>
    <definedName name="__123Graph_XGF1" localSheetId="11" hidden="1">#REF!</definedName>
    <definedName name="__123Graph_XGF1" hidden="1">#REF!</definedName>
    <definedName name="__123Graph_XGF2" localSheetId="11" hidden="1">#REF!</definedName>
    <definedName name="__123Graph_XGF2" hidden="1">#REF!</definedName>
    <definedName name="__123Graph_XGF3" localSheetId="11" hidden="1">#REF!</definedName>
    <definedName name="__123Graph_XGF3" hidden="1">#REF!</definedName>
    <definedName name="_Key1" localSheetId="11" hidden="1">#REF!</definedName>
    <definedName name="_Key1" hidden="1">#REF!</definedName>
    <definedName name="_Key2" localSheetId="11" hidden="1">#REF!</definedName>
    <definedName name="_Key2" hidden="1">#REF!</definedName>
    <definedName name="_Order1" hidden="1">0</definedName>
    <definedName name="_Order2" hidden="1">255</definedName>
    <definedName name="_Sort" localSheetId="11" hidden="1">#REF!</definedName>
    <definedName name="_Sort" hidden="1">#REF!</definedName>
    <definedName name="＿けｙ3" localSheetId="11" hidden="1">#REF!</definedName>
    <definedName name="＿けｙ3" hidden="1">#REF!</definedName>
    <definedName name="aaa">[0]!aaa</definedName>
    <definedName name="pendata">[1]getdata!$D$4:$D$12,[1]getdata!$I$5:$J$6,[1]getdata!$F$12,[1]getdata!$D$16:$D$22,[1]getdata!$F$16:$G$22,[1]getdata!$H$16:$H$21,[1]getdata!$J$16:$J$21,[1]getdata!$G$23:$G$26,[1]getdata!$J$23:$J$24,[1]getdata!$D$29:$D$35,[1]getdata!$F$29:$F$35,[1]getdata!$G$29:$G$39,[1]getdata!$H$29:$H$35,[1]getdata!$H$35,[1]getdata!$J$29:$J$34,[1]getdata!$J$36:$J$37,[1]getdata!$J$37,[1]getdata!$G$49:$G$50,[1]getdata!$J$49,[1]getdata!$G$77:$G$78,[1]getdata!$G$82:$G$83,[1]getdata!$G$87:$G$88,[1]getdata!$H$35</definedName>
    <definedName name="_xlnm.Print_Area" localSheetId="1">ライフプラン表!$B$1:$BB$95</definedName>
    <definedName name="_xlnm.Print_Area" localSheetId="0">入力!$B$2:$G$16</definedName>
    <definedName name="test">[0]!test</definedName>
    <definedName name="test1">[0]!test1</definedName>
    <definedName name="あって" hidden="1">#REF!</definedName>
    <definedName name="見本">[0]!見本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20" l="1"/>
  <c r="E28" i="21"/>
  <c r="C28" i="21"/>
  <c r="E29" i="21"/>
  <c r="BD28" i="21"/>
  <c r="BE28" i="21"/>
  <c r="BF28" i="21"/>
  <c r="BL28" i="21"/>
  <c r="BM28" i="21"/>
  <c r="BN28" i="21"/>
  <c r="BO28" i="21"/>
  <c r="BP28" i="21"/>
  <c r="BQ28" i="21"/>
  <c r="BR28" i="21"/>
  <c r="BX28" i="21"/>
  <c r="BY28" i="21"/>
  <c r="BZ28" i="21"/>
  <c r="CA28" i="21"/>
  <c r="CB28" i="21"/>
  <c r="CC28" i="21"/>
  <c r="CD28" i="21"/>
  <c r="U29" i="21"/>
  <c r="Y29" i="21"/>
  <c r="AC29" i="21"/>
  <c r="AG29" i="21"/>
  <c r="AK29" i="21"/>
  <c r="AO29" i="21"/>
  <c r="AS29" i="21"/>
  <c r="BQ29" i="21"/>
  <c r="BU29" i="21"/>
  <c r="BY29" i="21"/>
  <c r="CC29" i="21"/>
  <c r="CG29" i="21"/>
  <c r="N30" i="21"/>
  <c r="O30" i="21"/>
  <c r="Q30" i="21"/>
  <c r="S30" i="21"/>
  <c r="T30" i="21"/>
  <c r="U30" i="21"/>
  <c r="V30" i="21"/>
  <c r="W30" i="21"/>
  <c r="X30" i="21"/>
  <c r="Y30" i="21"/>
  <c r="Z30" i="21"/>
  <c r="AA30" i="21"/>
  <c r="AC30" i="21"/>
  <c r="AE30" i="21"/>
  <c r="AF30" i="21"/>
  <c r="AG30" i="21"/>
  <c r="AH30" i="21"/>
  <c r="AI30" i="21"/>
  <c r="AJ30" i="21"/>
  <c r="AK30" i="21"/>
  <c r="AL30" i="21"/>
  <c r="AM30" i="21"/>
  <c r="AO30" i="21"/>
  <c r="AQ30" i="21"/>
  <c r="AR30" i="21"/>
  <c r="AS30" i="21"/>
  <c r="AT30" i="21"/>
  <c r="AU30" i="21"/>
  <c r="AV30" i="21"/>
  <c r="AW30" i="21"/>
  <c r="AX30" i="21"/>
  <c r="AY30" i="21"/>
  <c r="BA30" i="21"/>
  <c r="BC30" i="21"/>
  <c r="BD30" i="21"/>
  <c r="BE30" i="21"/>
  <c r="BF30" i="21"/>
  <c r="BG30" i="21"/>
  <c r="BH30" i="21"/>
  <c r="BI30" i="21"/>
  <c r="BJ30" i="21"/>
  <c r="BK30" i="21"/>
  <c r="BM30" i="21"/>
  <c r="BO30" i="21"/>
  <c r="BP30" i="21"/>
  <c r="BQ30" i="21"/>
  <c r="BR30" i="21"/>
  <c r="BS30" i="21"/>
  <c r="BT30" i="21"/>
  <c r="BU30" i="21"/>
  <c r="BV30" i="21"/>
  <c r="BW30" i="21"/>
  <c r="BY30" i="21"/>
  <c r="CA30" i="21"/>
  <c r="CB30" i="21"/>
  <c r="CC30" i="21"/>
  <c r="CD30" i="21"/>
  <c r="CE30" i="21"/>
  <c r="CF30" i="21"/>
  <c r="CG30" i="21"/>
  <c r="M30" i="21"/>
  <c r="M29" i="21"/>
  <c r="C30" i="21"/>
  <c r="P30" i="21" s="1"/>
  <c r="C29" i="21"/>
  <c r="N29" i="21" s="1"/>
  <c r="I28" i="21"/>
  <c r="H28" i="21"/>
  <c r="D28" i="21"/>
  <c r="BG28" i="21" s="1"/>
  <c r="N27" i="21"/>
  <c r="O27" i="21" s="1"/>
  <c r="P27" i="21" s="1"/>
  <c r="Q27" i="21" s="1"/>
  <c r="R27" i="21" s="1"/>
  <c r="S27" i="21" s="1"/>
  <c r="T27" i="21" s="1"/>
  <c r="U27" i="21" s="1"/>
  <c r="V27" i="21" s="1"/>
  <c r="W27" i="21" s="1"/>
  <c r="X27" i="21" s="1"/>
  <c r="Y27" i="21" s="1"/>
  <c r="Z27" i="21" s="1"/>
  <c r="AA27" i="21" s="1"/>
  <c r="AB27" i="21" s="1"/>
  <c r="AC27" i="21" s="1"/>
  <c r="AD27" i="21" s="1"/>
  <c r="AE27" i="21" s="1"/>
  <c r="AF27" i="21" s="1"/>
  <c r="AG27" i="21" s="1"/>
  <c r="AH27" i="21" s="1"/>
  <c r="AI27" i="21" s="1"/>
  <c r="AJ27" i="21" s="1"/>
  <c r="AK27" i="21" s="1"/>
  <c r="AL27" i="21" s="1"/>
  <c r="AM27" i="21" s="1"/>
  <c r="AN27" i="21" s="1"/>
  <c r="AO27" i="21" s="1"/>
  <c r="AP27" i="21" s="1"/>
  <c r="AQ27" i="21" s="1"/>
  <c r="AR27" i="21" s="1"/>
  <c r="AS27" i="21" s="1"/>
  <c r="AT27" i="21" s="1"/>
  <c r="AU27" i="21" s="1"/>
  <c r="AV27" i="21" s="1"/>
  <c r="AW27" i="21" s="1"/>
  <c r="AX27" i="21" s="1"/>
  <c r="AY27" i="21" s="1"/>
  <c r="AZ27" i="21" s="1"/>
  <c r="BA27" i="21" s="1"/>
  <c r="BB27" i="21" s="1"/>
  <c r="BC27" i="21" s="1"/>
  <c r="BD27" i="21" s="1"/>
  <c r="BE27" i="21" s="1"/>
  <c r="BF27" i="21" s="1"/>
  <c r="BG27" i="21" s="1"/>
  <c r="BH27" i="21" s="1"/>
  <c r="BI27" i="21" s="1"/>
  <c r="BJ27" i="21" s="1"/>
  <c r="BK27" i="21" s="1"/>
  <c r="BL27" i="21" s="1"/>
  <c r="BM27" i="21" s="1"/>
  <c r="BN27" i="21" s="1"/>
  <c r="BO27" i="21" s="1"/>
  <c r="BP27" i="21" s="1"/>
  <c r="BQ27" i="21" s="1"/>
  <c r="BR27" i="21" s="1"/>
  <c r="BS27" i="21" s="1"/>
  <c r="BT27" i="21" s="1"/>
  <c r="BU27" i="21" s="1"/>
  <c r="BV27" i="21" s="1"/>
  <c r="BW27" i="21" s="1"/>
  <c r="BX27" i="21" s="1"/>
  <c r="BY27" i="21" s="1"/>
  <c r="BZ27" i="21" s="1"/>
  <c r="CA27" i="21" s="1"/>
  <c r="CB27" i="21" s="1"/>
  <c r="CC27" i="21" s="1"/>
  <c r="CD27" i="21" s="1"/>
  <c r="CE27" i="21" s="1"/>
  <c r="CF27" i="21" s="1"/>
  <c r="CG27" i="21" s="1"/>
  <c r="D26" i="20"/>
  <c r="C26" i="20"/>
  <c r="BV26" i="20"/>
  <c r="BU26" i="20"/>
  <c r="BQ26" i="20"/>
  <c r="BP26" i="20"/>
  <c r="BE26" i="20"/>
  <c r="BA26" i="20"/>
  <c r="AZ26" i="20"/>
  <c r="AX26" i="20"/>
  <c r="AW26" i="20"/>
  <c r="AS26" i="20"/>
  <c r="AR26" i="20"/>
  <c r="AG26" i="20"/>
  <c r="AC26" i="20"/>
  <c r="AB26" i="20"/>
  <c r="Z26" i="20"/>
  <c r="Y26" i="20"/>
  <c r="T26" i="20"/>
  <c r="R26" i="20"/>
  <c r="I26" i="20"/>
  <c r="E26" i="20"/>
  <c r="BW25" i="20"/>
  <c r="BW26" i="20" s="1"/>
  <c r="BV25" i="20"/>
  <c r="BU25" i="20"/>
  <c r="BT25" i="20"/>
  <c r="BT26" i="20" s="1"/>
  <c r="BS25" i="20"/>
  <c r="BS26" i="20" s="1"/>
  <c r="BR25" i="20"/>
  <c r="BR26" i="20" s="1"/>
  <c r="BQ25" i="20"/>
  <c r="BP25" i="20"/>
  <c r="BO25" i="20"/>
  <c r="BO26" i="20" s="1"/>
  <c r="BN25" i="20"/>
  <c r="BN26" i="20" s="1"/>
  <c r="BM25" i="20"/>
  <c r="BM26" i="20" s="1"/>
  <c r="BL25" i="20"/>
  <c r="BL26" i="20" s="1"/>
  <c r="BK25" i="20"/>
  <c r="BK26" i="20" s="1"/>
  <c r="BJ25" i="20"/>
  <c r="BJ26" i="20" s="1"/>
  <c r="BI25" i="20"/>
  <c r="BI26" i="20" s="1"/>
  <c r="BH25" i="20"/>
  <c r="BH26" i="20" s="1"/>
  <c r="BG25" i="20"/>
  <c r="BG26" i="20" s="1"/>
  <c r="BF25" i="20"/>
  <c r="BF26" i="20" s="1"/>
  <c r="BE25" i="20"/>
  <c r="BD25" i="20"/>
  <c r="BD26" i="20" s="1"/>
  <c r="BC25" i="20"/>
  <c r="BC26" i="20" s="1"/>
  <c r="BB25" i="20"/>
  <c r="BB26" i="20" s="1"/>
  <c r="BA25" i="20"/>
  <c r="AZ25" i="20"/>
  <c r="AY25" i="20"/>
  <c r="AY26" i="20" s="1"/>
  <c r="AX25" i="20"/>
  <c r="AW25" i="20"/>
  <c r="AV25" i="20"/>
  <c r="AV26" i="20" s="1"/>
  <c r="AU25" i="20"/>
  <c r="AU26" i="20" s="1"/>
  <c r="AT25" i="20"/>
  <c r="AT26" i="20" s="1"/>
  <c r="AS25" i="20"/>
  <c r="AR25" i="20"/>
  <c r="AQ25" i="20"/>
  <c r="AQ26" i="20" s="1"/>
  <c r="AP25" i="20"/>
  <c r="AP26" i="20" s="1"/>
  <c r="AO25" i="20"/>
  <c r="AO26" i="20" s="1"/>
  <c r="AN25" i="20"/>
  <c r="AN26" i="20" s="1"/>
  <c r="AM25" i="20"/>
  <c r="AM26" i="20" s="1"/>
  <c r="AL25" i="20"/>
  <c r="AL26" i="20" s="1"/>
  <c r="AK25" i="20"/>
  <c r="AK26" i="20" s="1"/>
  <c r="AJ25" i="20"/>
  <c r="AJ26" i="20" s="1"/>
  <c r="AI25" i="20"/>
  <c r="AI26" i="20" s="1"/>
  <c r="AH25" i="20"/>
  <c r="AH26" i="20" s="1"/>
  <c r="AG25" i="20"/>
  <c r="AF25" i="20"/>
  <c r="AF26" i="20" s="1"/>
  <c r="AE25" i="20"/>
  <c r="AE26" i="20" s="1"/>
  <c r="AD25" i="20"/>
  <c r="AD26" i="20" s="1"/>
  <c r="AC25" i="20"/>
  <c r="AB25" i="20"/>
  <c r="AA25" i="20"/>
  <c r="AA26" i="20" s="1"/>
  <c r="Z25" i="20"/>
  <c r="Y25" i="20"/>
  <c r="X25" i="20"/>
  <c r="X26" i="20" s="1"/>
  <c r="W25" i="20"/>
  <c r="W26" i="20" s="1"/>
  <c r="V25" i="20"/>
  <c r="V26" i="20" s="1"/>
  <c r="U25" i="20"/>
  <c r="U26" i="20" s="1"/>
  <c r="T25" i="20"/>
  <c r="S25" i="20"/>
  <c r="S26" i="20" s="1"/>
  <c r="R25" i="20"/>
  <c r="Q25" i="20"/>
  <c r="Q26" i="20" s="1"/>
  <c r="P25" i="20"/>
  <c r="P26" i="20" s="1"/>
  <c r="O25" i="20"/>
  <c r="O26" i="20" s="1"/>
  <c r="N25" i="20"/>
  <c r="N26" i="20" s="1"/>
  <c r="M25" i="20"/>
  <c r="M26" i="20" s="1"/>
  <c r="L25" i="20"/>
  <c r="L26" i="20" s="1"/>
  <c r="K25" i="20"/>
  <c r="K26" i="20" s="1"/>
  <c r="J25" i="20"/>
  <c r="J26" i="20" s="1"/>
  <c r="I25" i="20"/>
  <c r="H25" i="20"/>
  <c r="H26" i="20" s="1"/>
  <c r="G25" i="20"/>
  <c r="G26" i="20" s="1"/>
  <c r="F25" i="20"/>
  <c r="F26" i="20" s="1"/>
  <c r="E25" i="20"/>
  <c r="D25" i="20"/>
  <c r="C25" i="20"/>
  <c r="D20" i="20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AD20" i="20" s="1"/>
  <c r="AE20" i="20" s="1"/>
  <c r="AF20" i="20" s="1"/>
  <c r="AG20" i="20" s="1"/>
  <c r="AH20" i="20" s="1"/>
  <c r="AI20" i="20" s="1"/>
  <c r="AJ20" i="20" s="1"/>
  <c r="AK20" i="20" s="1"/>
  <c r="AL20" i="20" s="1"/>
  <c r="AM20" i="20" s="1"/>
  <c r="AN20" i="20" s="1"/>
  <c r="AO20" i="20" s="1"/>
  <c r="AP20" i="20" s="1"/>
  <c r="AQ20" i="20" s="1"/>
  <c r="AR20" i="20" s="1"/>
  <c r="AS20" i="20" s="1"/>
  <c r="AT20" i="20" s="1"/>
  <c r="AU20" i="20" s="1"/>
  <c r="AV20" i="20" s="1"/>
  <c r="AW20" i="20" s="1"/>
  <c r="AX20" i="20" s="1"/>
  <c r="AY20" i="20" s="1"/>
  <c r="AZ20" i="20" s="1"/>
  <c r="BA20" i="20" s="1"/>
  <c r="BB20" i="20" s="1"/>
  <c r="BC20" i="20" s="1"/>
  <c r="BD20" i="20" s="1"/>
  <c r="BE20" i="20" s="1"/>
  <c r="BF20" i="20" s="1"/>
  <c r="BG20" i="20" s="1"/>
  <c r="BH20" i="20" s="1"/>
  <c r="BI20" i="20" s="1"/>
  <c r="BJ20" i="20" s="1"/>
  <c r="BK20" i="20" s="1"/>
  <c r="BL20" i="20" s="1"/>
  <c r="BM20" i="20" s="1"/>
  <c r="BN20" i="20" s="1"/>
  <c r="BO20" i="20" s="1"/>
  <c r="BP20" i="20" s="1"/>
  <c r="BQ20" i="20" s="1"/>
  <c r="BR20" i="20" s="1"/>
  <c r="BS20" i="20" s="1"/>
  <c r="BT20" i="20" s="1"/>
  <c r="BU20" i="20" s="1"/>
  <c r="BV20" i="20" s="1"/>
  <c r="BW20" i="20" s="1"/>
  <c r="BM29" i="21" l="1"/>
  <c r="Q29" i="21"/>
  <c r="BW28" i="21"/>
  <c r="BK28" i="21"/>
  <c r="BI29" i="21"/>
  <c r="BC28" i="21"/>
  <c r="BV28" i="21"/>
  <c r="BJ28" i="21"/>
  <c r="BZ30" i="21"/>
  <c r="BN30" i="21"/>
  <c r="BB30" i="21"/>
  <c r="AP30" i="21"/>
  <c r="AD30" i="21"/>
  <c r="R30" i="21"/>
  <c r="BE29" i="21"/>
  <c r="CG28" i="21"/>
  <c r="BU28" i="21"/>
  <c r="BI28" i="21"/>
  <c r="BA29" i="21"/>
  <c r="CF28" i="21"/>
  <c r="BT28" i="21"/>
  <c r="BH28" i="21"/>
  <c r="BX30" i="21"/>
  <c r="BL30" i="21"/>
  <c r="AZ30" i="21"/>
  <c r="AN30" i="21"/>
  <c r="AB30" i="21"/>
  <c r="AW29" i="21"/>
  <c r="CE28" i="21"/>
  <c r="BS28" i="21"/>
  <c r="BX25" i="20"/>
  <c r="P28" i="21"/>
  <c r="X28" i="21"/>
  <c r="AF28" i="21"/>
  <c r="AN28" i="21"/>
  <c r="AV28" i="21"/>
  <c r="R28" i="21"/>
  <c r="AP28" i="21"/>
  <c r="N28" i="21"/>
  <c r="AT28" i="21"/>
  <c r="O28" i="21"/>
  <c r="AE28" i="21"/>
  <c r="Q28" i="21"/>
  <c r="Y28" i="21"/>
  <c r="AG28" i="21"/>
  <c r="AO28" i="21"/>
  <c r="AW28" i="21"/>
  <c r="Z28" i="21"/>
  <c r="AH28" i="21"/>
  <c r="AX28" i="21"/>
  <c r="M28" i="21"/>
  <c r="AL28" i="21"/>
  <c r="AU28" i="21"/>
  <c r="S28" i="21"/>
  <c r="AA28" i="21"/>
  <c r="AI28" i="21"/>
  <c r="AQ28" i="21"/>
  <c r="AY28" i="21"/>
  <c r="AC28" i="21"/>
  <c r="AS28" i="21"/>
  <c r="V28" i="21"/>
  <c r="BB28" i="21"/>
  <c r="W28" i="21"/>
  <c r="AM28" i="21"/>
  <c r="T28" i="21"/>
  <c r="AB28" i="21"/>
  <c r="AJ28" i="21"/>
  <c r="AR28" i="21"/>
  <c r="AZ28" i="21"/>
  <c r="U28" i="21"/>
  <c r="AK28" i="21"/>
  <c r="BA28" i="21"/>
  <c r="AD28" i="21"/>
  <c r="CF29" i="21"/>
  <c r="BX29" i="21"/>
  <c r="BP29" i="21"/>
  <c r="BH29" i="21"/>
  <c r="AZ29" i="21"/>
  <c r="AR29" i="21"/>
  <c r="AJ29" i="21"/>
  <c r="AB29" i="21"/>
  <c r="T29" i="21"/>
  <c r="CE29" i="21"/>
  <c r="BW29" i="21"/>
  <c r="BO29" i="21"/>
  <c r="BG29" i="21"/>
  <c r="AY29" i="21"/>
  <c r="AQ29" i="21"/>
  <c r="AI29" i="21"/>
  <c r="AA29" i="21"/>
  <c r="S29" i="21"/>
  <c r="CD29" i="21"/>
  <c r="BV29" i="21"/>
  <c r="BN29" i="21"/>
  <c r="BF29" i="21"/>
  <c r="AX29" i="21"/>
  <c r="AP29" i="21"/>
  <c r="AH29" i="21"/>
  <c r="Z29" i="21"/>
  <c r="R29" i="21"/>
  <c r="CB29" i="21"/>
  <c r="BT29" i="21"/>
  <c r="BL29" i="21"/>
  <c r="BD29" i="21"/>
  <c r="AV29" i="21"/>
  <c r="AN29" i="21"/>
  <c r="AF29" i="21"/>
  <c r="X29" i="21"/>
  <c r="P29" i="21"/>
  <c r="CA29" i="21"/>
  <c r="BS29" i="21"/>
  <c r="BK29" i="21"/>
  <c r="BC29" i="21"/>
  <c r="AU29" i="21"/>
  <c r="AM29" i="21"/>
  <c r="AE29" i="21"/>
  <c r="W29" i="21"/>
  <c r="O29" i="21"/>
  <c r="BZ29" i="21"/>
  <c r="BR29" i="21"/>
  <c r="BJ29" i="21"/>
  <c r="BB29" i="21"/>
  <c r="AT29" i="21"/>
  <c r="AL29" i="21"/>
  <c r="AD29" i="21"/>
  <c r="V29" i="21"/>
  <c r="BX26" i="20"/>
  <c r="CH28" i="21" l="1"/>
  <c r="CH29" i="21"/>
  <c r="CH30" i="21"/>
  <c r="AR21" i="27" l="1"/>
  <c r="AQ21" i="27"/>
  <c r="AP21" i="27"/>
  <c r="AO21" i="27"/>
  <c r="AN21" i="27"/>
  <c r="AM21" i="27"/>
  <c r="AL21" i="27"/>
  <c r="AK21" i="27"/>
  <c r="AJ21" i="27"/>
  <c r="AI21" i="27"/>
  <c r="AH21" i="27"/>
  <c r="AG21" i="27"/>
  <c r="AF21" i="27"/>
  <c r="AE21" i="27"/>
  <c r="AD21" i="27"/>
  <c r="BW21" i="27"/>
  <c r="BV21" i="27"/>
  <c r="BU21" i="27"/>
  <c r="BT21" i="27"/>
  <c r="BS21" i="27"/>
  <c r="BR21" i="27"/>
  <c r="BQ21" i="27"/>
  <c r="BP21" i="27"/>
  <c r="BO21" i="27"/>
  <c r="BN21" i="27"/>
  <c r="BM21" i="27"/>
  <c r="BL21" i="27"/>
  <c r="BK21" i="27"/>
  <c r="BJ21" i="27"/>
  <c r="BI21" i="27"/>
  <c r="BH21" i="27"/>
  <c r="BG21" i="27"/>
  <c r="BF21" i="27"/>
  <c r="BE21" i="27"/>
  <c r="BD21" i="27"/>
  <c r="BC21" i="27"/>
  <c r="BB21" i="27"/>
  <c r="BA21" i="27"/>
  <c r="AZ21" i="27"/>
  <c r="AY21" i="27"/>
  <c r="AX21" i="27"/>
  <c r="AW21" i="27"/>
  <c r="AV21" i="27"/>
  <c r="AU21" i="27"/>
  <c r="AT21" i="27"/>
  <c r="AS21" i="27"/>
  <c r="AC21" i="27"/>
  <c r="AB21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C21" i="27"/>
  <c r="E17" i="27"/>
  <c r="F17" i="27" s="1"/>
  <c r="G17" i="27" s="1"/>
  <c r="H17" i="27" s="1"/>
  <c r="I17" i="27" s="1"/>
  <c r="J17" i="27" s="1"/>
  <c r="K17" i="27" s="1"/>
  <c r="L17" i="27" s="1"/>
  <c r="M17" i="27" s="1"/>
  <c r="N17" i="27" s="1"/>
  <c r="O17" i="27" s="1"/>
  <c r="P17" i="27" s="1"/>
  <c r="Q17" i="27" s="1"/>
  <c r="R17" i="27" s="1"/>
  <c r="S17" i="27" s="1"/>
  <c r="T17" i="27" s="1"/>
  <c r="U17" i="27" s="1"/>
  <c r="V17" i="27" s="1"/>
  <c r="W17" i="27" s="1"/>
  <c r="X17" i="27" s="1"/>
  <c r="Y17" i="27" s="1"/>
  <c r="Z17" i="27" s="1"/>
  <c r="AA17" i="27" s="1"/>
  <c r="AB17" i="27" s="1"/>
  <c r="AC17" i="27" s="1"/>
  <c r="AD17" i="27" s="1"/>
  <c r="AE17" i="27" s="1"/>
  <c r="AF17" i="27" s="1"/>
  <c r="AG17" i="27" s="1"/>
  <c r="AH17" i="27" s="1"/>
  <c r="AI17" i="27" s="1"/>
  <c r="AJ17" i="27" s="1"/>
  <c r="AK17" i="27" s="1"/>
  <c r="AL17" i="27" s="1"/>
  <c r="AM17" i="27" s="1"/>
  <c r="AN17" i="27" s="1"/>
  <c r="AO17" i="27" s="1"/>
  <c r="AP17" i="27" s="1"/>
  <c r="AQ17" i="27" s="1"/>
  <c r="AR17" i="27" s="1"/>
  <c r="AS17" i="27" s="1"/>
  <c r="AT17" i="27" s="1"/>
  <c r="AU17" i="27" s="1"/>
  <c r="AV17" i="27" s="1"/>
  <c r="AW17" i="27" s="1"/>
  <c r="AX17" i="27" s="1"/>
  <c r="AY17" i="27" s="1"/>
  <c r="AZ17" i="27" s="1"/>
  <c r="BA17" i="27" s="1"/>
  <c r="BB17" i="27" s="1"/>
  <c r="BC17" i="27" s="1"/>
  <c r="BD17" i="27" s="1"/>
  <c r="BE17" i="27" s="1"/>
  <c r="BF17" i="27" s="1"/>
  <c r="BG17" i="27" s="1"/>
  <c r="BH17" i="27" s="1"/>
  <c r="BI17" i="27" s="1"/>
  <c r="BJ17" i="27" s="1"/>
  <c r="BK17" i="27" s="1"/>
  <c r="BL17" i="27" s="1"/>
  <c r="BM17" i="27" s="1"/>
  <c r="BN17" i="27" s="1"/>
  <c r="BO17" i="27" s="1"/>
  <c r="BP17" i="27" s="1"/>
  <c r="BQ17" i="27" s="1"/>
  <c r="BR17" i="27" s="1"/>
  <c r="BS17" i="27" s="1"/>
  <c r="BT17" i="27" s="1"/>
  <c r="BU17" i="27" s="1"/>
  <c r="BV17" i="27" s="1"/>
  <c r="BW17" i="27" s="1"/>
  <c r="D17" i="27"/>
  <c r="E19" i="21" l="1"/>
  <c r="C21" i="21"/>
  <c r="E20" i="21"/>
  <c r="C20" i="21"/>
  <c r="I19" i="21"/>
  <c r="H19" i="21"/>
  <c r="C19" i="21" s="1"/>
  <c r="D19" i="21"/>
  <c r="N18" i="21"/>
  <c r="O18" i="21" s="1"/>
  <c r="P18" i="21" s="1"/>
  <c r="Q18" i="21" s="1"/>
  <c r="R18" i="21" s="1"/>
  <c r="S18" i="21" s="1"/>
  <c r="T18" i="21" s="1"/>
  <c r="U18" i="21" s="1"/>
  <c r="V18" i="21" s="1"/>
  <c r="W18" i="21" s="1"/>
  <c r="X18" i="21" s="1"/>
  <c r="Y18" i="21" s="1"/>
  <c r="Z18" i="21" s="1"/>
  <c r="AA18" i="21" s="1"/>
  <c r="AB18" i="21" s="1"/>
  <c r="AC18" i="21" s="1"/>
  <c r="AD18" i="21" s="1"/>
  <c r="AE18" i="21" s="1"/>
  <c r="AF18" i="21" s="1"/>
  <c r="AG18" i="21" s="1"/>
  <c r="AH18" i="21" s="1"/>
  <c r="AI18" i="21" s="1"/>
  <c r="AJ18" i="21" s="1"/>
  <c r="AK18" i="21" s="1"/>
  <c r="AL18" i="21" s="1"/>
  <c r="AM18" i="21" s="1"/>
  <c r="AN18" i="21" s="1"/>
  <c r="AO18" i="21" s="1"/>
  <c r="AP18" i="21" s="1"/>
  <c r="AQ18" i="21" s="1"/>
  <c r="AR18" i="21" s="1"/>
  <c r="AS18" i="21" s="1"/>
  <c r="AT18" i="21" s="1"/>
  <c r="AU18" i="21" s="1"/>
  <c r="AV18" i="21" s="1"/>
  <c r="AW18" i="21" s="1"/>
  <c r="AX18" i="21" s="1"/>
  <c r="AY18" i="21" s="1"/>
  <c r="AZ18" i="21" s="1"/>
  <c r="BA18" i="21" s="1"/>
  <c r="BB18" i="21" s="1"/>
  <c r="BC18" i="21" s="1"/>
  <c r="BD18" i="21" s="1"/>
  <c r="BE18" i="21" s="1"/>
  <c r="BF18" i="21" s="1"/>
  <c r="BG18" i="21" s="1"/>
  <c r="BH18" i="21" s="1"/>
  <c r="BI18" i="21" s="1"/>
  <c r="BJ18" i="21" s="1"/>
  <c r="BK18" i="21" s="1"/>
  <c r="BL18" i="21" s="1"/>
  <c r="BM18" i="21" s="1"/>
  <c r="BN18" i="21" s="1"/>
  <c r="BO18" i="21" s="1"/>
  <c r="BP18" i="21" s="1"/>
  <c r="BQ18" i="21" s="1"/>
  <c r="BR18" i="21" s="1"/>
  <c r="BS18" i="21" s="1"/>
  <c r="BT18" i="21" s="1"/>
  <c r="BU18" i="21" s="1"/>
  <c r="BV18" i="21" s="1"/>
  <c r="BW18" i="21" s="1"/>
  <c r="BX18" i="21" s="1"/>
  <c r="BY18" i="21" s="1"/>
  <c r="BZ18" i="21" s="1"/>
  <c r="CA18" i="21" s="1"/>
  <c r="CB18" i="21" s="1"/>
  <c r="CC18" i="21" s="1"/>
  <c r="CD18" i="21" s="1"/>
  <c r="CE18" i="21" s="1"/>
  <c r="CF18" i="21" s="1"/>
  <c r="CG18" i="21" s="1"/>
  <c r="H10" i="13"/>
  <c r="H11" i="13"/>
  <c r="H12" i="13"/>
  <c r="AQ19" i="21" l="1"/>
  <c r="AQ33" i="21" s="1"/>
  <c r="AE19" i="21"/>
  <c r="AE33" i="21" s="1"/>
  <c r="S19" i="21"/>
  <c r="S33" i="21" s="1"/>
  <c r="BA19" i="21"/>
  <c r="BA33" i="21" s="1"/>
  <c r="AO19" i="21"/>
  <c r="AO33" i="21" s="1"/>
  <c r="AC19" i="21"/>
  <c r="AC33" i="21" s="1"/>
  <c r="Q19" i="21"/>
  <c r="Q33" i="21" s="1"/>
  <c r="AZ19" i="21"/>
  <c r="AZ33" i="21" s="1"/>
  <c r="AN19" i="21"/>
  <c r="AN33" i="21" s="1"/>
  <c r="AB19" i="21"/>
  <c r="AB33" i="21" s="1"/>
  <c r="P19" i="21"/>
  <c r="P33" i="21" s="1"/>
  <c r="AY19" i="21"/>
  <c r="AY33" i="21" s="1"/>
  <c r="AM19" i="21"/>
  <c r="AM33" i="21" s="1"/>
  <c r="AA19" i="21"/>
  <c r="AA33" i="21" s="1"/>
  <c r="O19" i="21"/>
  <c r="O33" i="21" s="1"/>
  <c r="AR19" i="21"/>
  <c r="AR33" i="21" s="1"/>
  <c r="X19" i="21"/>
  <c r="X33" i="21" s="1"/>
  <c r="W19" i="21"/>
  <c r="W33" i="21" s="1"/>
  <c r="AL19" i="21"/>
  <c r="AL33" i="21" s="1"/>
  <c r="U19" i="21"/>
  <c r="U33" i="21" s="1"/>
  <c r="T19" i="21"/>
  <c r="T33" i="21" s="1"/>
  <c r="AI19" i="21"/>
  <c r="AI33" i="21" s="1"/>
  <c r="AH19" i="21"/>
  <c r="AH33" i="21" s="1"/>
  <c r="AW19" i="21"/>
  <c r="AW33" i="21" s="1"/>
  <c r="AF19" i="21"/>
  <c r="AF33" i="21" s="1"/>
  <c r="AD19" i="21"/>
  <c r="AD33" i="21" s="1"/>
  <c r="Z19" i="21"/>
  <c r="Z33" i="21" s="1"/>
  <c r="AS19" i="21"/>
  <c r="AS33" i="21" s="1"/>
  <c r="AP19" i="21"/>
  <c r="AP33" i="21" s="1"/>
  <c r="V19" i="21"/>
  <c r="V33" i="21" s="1"/>
  <c r="AK19" i="21"/>
  <c r="AK33" i="21" s="1"/>
  <c r="AJ19" i="21"/>
  <c r="AJ33" i="21" s="1"/>
  <c r="BB19" i="21"/>
  <c r="BB33" i="21" s="1"/>
  <c r="R19" i="21"/>
  <c r="R33" i="21" s="1"/>
  <c r="AX19" i="21"/>
  <c r="AX33" i="21" s="1"/>
  <c r="N19" i="21"/>
  <c r="N33" i="21" s="1"/>
  <c r="AG19" i="21"/>
  <c r="AG33" i="21" s="1"/>
  <c r="AV19" i="21"/>
  <c r="AV33" i="21" s="1"/>
  <c r="AU19" i="21"/>
  <c r="AU33" i="21" s="1"/>
  <c r="M19" i="21"/>
  <c r="M33" i="21" s="1"/>
  <c r="AT19" i="21"/>
  <c r="AT33" i="21" s="1"/>
  <c r="Y19" i="21"/>
  <c r="Y33" i="21" s="1"/>
  <c r="CA19" i="21"/>
  <c r="CA33" i="21" s="1"/>
  <c r="BO19" i="21"/>
  <c r="BO33" i="21" s="1"/>
  <c r="BY19" i="21"/>
  <c r="BY33" i="21" s="1"/>
  <c r="BM19" i="21"/>
  <c r="BM33" i="21" s="1"/>
  <c r="BC19" i="21"/>
  <c r="BC33" i="21" s="1"/>
  <c r="BX19" i="21"/>
  <c r="BX33" i="21" s="1"/>
  <c r="BL19" i="21"/>
  <c r="BL33" i="21" s="1"/>
  <c r="BW19" i="21"/>
  <c r="BW33" i="21" s="1"/>
  <c r="BK19" i="21"/>
  <c r="BK33" i="21" s="1"/>
  <c r="BV19" i="21"/>
  <c r="BV33" i="21" s="1"/>
  <c r="BJ19" i="21"/>
  <c r="BJ33" i="21" s="1"/>
  <c r="BZ19" i="21"/>
  <c r="BZ33" i="21" s="1"/>
  <c r="BE19" i="21"/>
  <c r="BE33" i="21" s="1"/>
  <c r="BT19" i="21"/>
  <c r="BT33" i="21" s="1"/>
  <c r="BQ19" i="21"/>
  <c r="BQ33" i="21" s="1"/>
  <c r="BP19" i="21"/>
  <c r="BP33" i="21" s="1"/>
  <c r="BI19" i="21"/>
  <c r="BI33" i="21" s="1"/>
  <c r="BH19" i="21"/>
  <c r="BH33" i="21" s="1"/>
  <c r="BG19" i="21"/>
  <c r="BG33" i="21" s="1"/>
  <c r="CB19" i="21"/>
  <c r="CB33" i="21" s="1"/>
  <c r="BU19" i="21"/>
  <c r="BU33" i="21" s="1"/>
  <c r="BD19" i="21"/>
  <c r="BD33" i="21" s="1"/>
  <c r="BS19" i="21"/>
  <c r="BS33" i="21" s="1"/>
  <c r="BR19" i="21"/>
  <c r="BR33" i="21" s="1"/>
  <c r="CG19" i="21"/>
  <c r="CG33" i="21" s="1"/>
  <c r="CF19" i="21"/>
  <c r="CF33" i="21" s="1"/>
  <c r="BN19" i="21"/>
  <c r="BN33" i="21" s="1"/>
  <c r="CE19" i="21"/>
  <c r="CE33" i="21" s="1"/>
  <c r="CD19" i="21"/>
  <c r="CD33" i="21" s="1"/>
  <c r="CC19" i="21"/>
  <c r="CC33" i="21" s="1"/>
  <c r="BF19" i="21"/>
  <c r="BF33" i="21" s="1"/>
  <c r="CG20" i="21"/>
  <c r="CG34" i="21" s="1"/>
  <c r="BU20" i="21"/>
  <c r="BU34" i="21" s="1"/>
  <c r="BI20" i="21"/>
  <c r="BI34" i="21" s="1"/>
  <c r="AX20" i="21"/>
  <c r="AX34" i="21" s="1"/>
  <c r="AL20" i="21"/>
  <c r="AL34" i="21" s="1"/>
  <c r="Z20" i="21"/>
  <c r="Z34" i="21" s="1"/>
  <c r="N20" i="21"/>
  <c r="N34" i="21" s="1"/>
  <c r="CE20" i="21"/>
  <c r="CE34" i="21" s="1"/>
  <c r="BS20" i="21"/>
  <c r="BS34" i="21" s="1"/>
  <c r="BG20" i="21"/>
  <c r="BG34" i="21" s="1"/>
  <c r="AV20" i="21"/>
  <c r="AV34" i="21" s="1"/>
  <c r="AJ20" i="21"/>
  <c r="AJ34" i="21" s="1"/>
  <c r="X20" i="21"/>
  <c r="X34" i="21" s="1"/>
  <c r="CD20" i="21"/>
  <c r="CD34" i="21" s="1"/>
  <c r="BR20" i="21"/>
  <c r="BR34" i="21" s="1"/>
  <c r="BF20" i="21"/>
  <c r="BF34" i="21" s="1"/>
  <c r="AU20" i="21"/>
  <c r="AU34" i="21" s="1"/>
  <c r="AI20" i="21"/>
  <c r="AI34" i="21" s="1"/>
  <c r="W20" i="21"/>
  <c r="W34" i="21" s="1"/>
  <c r="CC20" i="21"/>
  <c r="CC34" i="21" s="1"/>
  <c r="BQ20" i="21"/>
  <c r="BQ34" i="21" s="1"/>
  <c r="BE20" i="21"/>
  <c r="BE34" i="21" s="1"/>
  <c r="AT20" i="21"/>
  <c r="AT34" i="21" s="1"/>
  <c r="AH20" i="21"/>
  <c r="AH34" i="21" s="1"/>
  <c r="V20" i="21"/>
  <c r="V34" i="21" s="1"/>
  <c r="CB20" i="21"/>
  <c r="CB34" i="21" s="1"/>
  <c r="BP20" i="21"/>
  <c r="BP34" i="21" s="1"/>
  <c r="BD20" i="21"/>
  <c r="BD34" i="21" s="1"/>
  <c r="AS20" i="21"/>
  <c r="AS34" i="21" s="1"/>
  <c r="BN20" i="21"/>
  <c r="BN34" i="21" s="1"/>
  <c r="AM20" i="21"/>
  <c r="AM34" i="21" s="1"/>
  <c r="S20" i="21"/>
  <c r="S34" i="21" s="1"/>
  <c r="BB20" i="21"/>
  <c r="BB34" i="21" s="1"/>
  <c r="Q20" i="21"/>
  <c r="Q34" i="21" s="1"/>
  <c r="BK20" i="21"/>
  <c r="BK34" i="21" s="1"/>
  <c r="BA20" i="21"/>
  <c r="BA34" i="21" s="1"/>
  <c r="P20" i="21"/>
  <c r="P34" i="21" s="1"/>
  <c r="BJ20" i="21"/>
  <c r="BJ34" i="21" s="1"/>
  <c r="AZ20" i="21"/>
  <c r="AZ34" i="21" s="1"/>
  <c r="O20" i="21"/>
  <c r="O34" i="21" s="1"/>
  <c r="BZ20" i="21"/>
  <c r="BZ34" i="21" s="1"/>
  <c r="AD20" i="21"/>
  <c r="AD34" i="21" s="1"/>
  <c r="BY20" i="21"/>
  <c r="BY34" i="21" s="1"/>
  <c r="AC20" i="21"/>
  <c r="AC34" i="21" s="1"/>
  <c r="AR20" i="21"/>
  <c r="AR34" i="21" s="1"/>
  <c r="AA20" i="21"/>
  <c r="AA34" i="21" s="1"/>
  <c r="BV20" i="21"/>
  <c r="BV34" i="21" s="1"/>
  <c r="Y20" i="21"/>
  <c r="Y34" i="21" s="1"/>
  <c r="BT20" i="21"/>
  <c r="BT34" i="21" s="1"/>
  <c r="U20" i="21"/>
  <c r="U34" i="21" s="1"/>
  <c r="AN20" i="21"/>
  <c r="AN34" i="21" s="1"/>
  <c r="BM20" i="21"/>
  <c r="BM34" i="21" s="1"/>
  <c r="AK20" i="21"/>
  <c r="AK34" i="21" s="1"/>
  <c r="R20" i="21"/>
  <c r="R34" i="21" s="1"/>
  <c r="BL20" i="21"/>
  <c r="BL34" i="21" s="1"/>
  <c r="BC20" i="21"/>
  <c r="BC34" i="21" s="1"/>
  <c r="AG20" i="21"/>
  <c r="AG34" i="21" s="1"/>
  <c r="CF20" i="21"/>
  <c r="CF34" i="21" s="1"/>
  <c r="AF20" i="21"/>
  <c r="AF34" i="21" s="1"/>
  <c r="CA20" i="21"/>
  <c r="CA34" i="21" s="1"/>
  <c r="AE20" i="21"/>
  <c r="AE34" i="21" s="1"/>
  <c r="BH20" i="21"/>
  <c r="BH34" i="21" s="1"/>
  <c r="AY20" i="21"/>
  <c r="AY34" i="21" s="1"/>
  <c r="AW20" i="21"/>
  <c r="AW34" i="21" s="1"/>
  <c r="BX20" i="21"/>
  <c r="BX34" i="21" s="1"/>
  <c r="AB20" i="21"/>
  <c r="AB34" i="21" s="1"/>
  <c r="BW20" i="21"/>
  <c r="BW34" i="21" s="1"/>
  <c r="AQ20" i="21"/>
  <c r="AQ34" i="21" s="1"/>
  <c r="M20" i="21"/>
  <c r="M34" i="21" s="1"/>
  <c r="AP20" i="21"/>
  <c r="AP34" i="21" s="1"/>
  <c r="AO20" i="21"/>
  <c r="AO34" i="21" s="1"/>
  <c r="BO20" i="21"/>
  <c r="BO34" i="21" s="1"/>
  <c r="T20" i="21"/>
  <c r="T34" i="21" s="1"/>
  <c r="CA21" i="21"/>
  <c r="CA35" i="21" s="1"/>
  <c r="BO21" i="21"/>
  <c r="BO35" i="21" s="1"/>
  <c r="BC21" i="21"/>
  <c r="BC35" i="21" s="1"/>
  <c r="AS21" i="21"/>
  <c r="AS35" i="21" s="1"/>
  <c r="AG21" i="21"/>
  <c r="AG35" i="21" s="1"/>
  <c r="U21" i="21"/>
  <c r="U35" i="21" s="1"/>
  <c r="BY21" i="21"/>
  <c r="BY35" i="21" s="1"/>
  <c r="BM21" i="21"/>
  <c r="BM35" i="21" s="1"/>
  <c r="AQ21" i="21"/>
  <c r="AQ35" i="21" s="1"/>
  <c r="AE21" i="21"/>
  <c r="AE35" i="21" s="1"/>
  <c r="S21" i="21"/>
  <c r="S35" i="21" s="1"/>
  <c r="BX21" i="21"/>
  <c r="BX35" i="21" s="1"/>
  <c r="BL21" i="21"/>
  <c r="BL35" i="21" s="1"/>
  <c r="BB21" i="21"/>
  <c r="BB35" i="21" s="1"/>
  <c r="AP21" i="21"/>
  <c r="AP35" i="21" s="1"/>
  <c r="AD21" i="21"/>
  <c r="AD35" i="21" s="1"/>
  <c r="R21" i="21"/>
  <c r="R35" i="21" s="1"/>
  <c r="BW21" i="21"/>
  <c r="BW35" i="21" s="1"/>
  <c r="BK21" i="21"/>
  <c r="BK35" i="21" s="1"/>
  <c r="BA21" i="21"/>
  <c r="BA35" i="21" s="1"/>
  <c r="AO21" i="21"/>
  <c r="AO35" i="21" s="1"/>
  <c r="AC21" i="21"/>
  <c r="AC35" i="21" s="1"/>
  <c r="Q21" i="21"/>
  <c r="Q35" i="21" s="1"/>
  <c r="BV21" i="21"/>
  <c r="BV35" i="21" s="1"/>
  <c r="BJ21" i="21"/>
  <c r="BJ35" i="21" s="1"/>
  <c r="AZ21" i="21"/>
  <c r="AZ35" i="21" s="1"/>
  <c r="AN21" i="21"/>
  <c r="AN35" i="21" s="1"/>
  <c r="AB21" i="21"/>
  <c r="AB35" i="21" s="1"/>
  <c r="P21" i="21"/>
  <c r="P35" i="21" s="1"/>
  <c r="CB21" i="21"/>
  <c r="CB35" i="21" s="1"/>
  <c r="BF21" i="21"/>
  <c r="BF35" i="21" s="1"/>
  <c r="AK21" i="21"/>
  <c r="AK35" i="21" s="1"/>
  <c r="O21" i="21"/>
  <c r="O35" i="21" s="1"/>
  <c r="BD21" i="21"/>
  <c r="BD35" i="21" s="1"/>
  <c r="AI21" i="21"/>
  <c r="AI35" i="21" s="1"/>
  <c r="BT21" i="21"/>
  <c r="BT35" i="21" s="1"/>
  <c r="AY21" i="21"/>
  <c r="AY35" i="21" s="1"/>
  <c r="BS21" i="21"/>
  <c r="BS35" i="21" s="1"/>
  <c r="AX21" i="21"/>
  <c r="AX35" i="21" s="1"/>
  <c r="AA21" i="21"/>
  <c r="AA35" i="21" s="1"/>
  <c r="Z21" i="21"/>
  <c r="Z35" i="21" s="1"/>
  <c r="BP21" i="21"/>
  <c r="BP35" i="21" s="1"/>
  <c r="AU21" i="21"/>
  <c r="AU35" i="21" s="1"/>
  <c r="M21" i="21"/>
  <c r="M35" i="21" s="1"/>
  <c r="BN21" i="21"/>
  <c r="BN35" i="21" s="1"/>
  <c r="X21" i="21"/>
  <c r="X35" i="21" s="1"/>
  <c r="W21" i="21"/>
  <c r="W35" i="21" s="1"/>
  <c r="CD21" i="21"/>
  <c r="CD35" i="21" s="1"/>
  <c r="V21" i="21"/>
  <c r="V35" i="21" s="1"/>
  <c r="BG21" i="21"/>
  <c r="BG35" i="21" s="1"/>
  <c r="AL21" i="21"/>
  <c r="AL35" i="21" s="1"/>
  <c r="BZ21" i="21"/>
  <c r="BZ35" i="21" s="1"/>
  <c r="BE21" i="21"/>
  <c r="BE35" i="21" s="1"/>
  <c r="AJ21" i="21"/>
  <c r="AJ35" i="21" s="1"/>
  <c r="N21" i="21"/>
  <c r="N35" i="21" s="1"/>
  <c r="BU21" i="21"/>
  <c r="BU35" i="21" s="1"/>
  <c r="AH21" i="21"/>
  <c r="AH35" i="21" s="1"/>
  <c r="AF21" i="21"/>
  <c r="AF35" i="21" s="1"/>
  <c r="BR21" i="21"/>
  <c r="BR35" i="21" s="1"/>
  <c r="AW21" i="21"/>
  <c r="AW35" i="21" s="1"/>
  <c r="BQ21" i="21"/>
  <c r="BQ35" i="21" s="1"/>
  <c r="AV21" i="21"/>
  <c r="AV35" i="21" s="1"/>
  <c r="CG21" i="21"/>
  <c r="CG35" i="21" s="1"/>
  <c r="Y21" i="21"/>
  <c r="Y35" i="21" s="1"/>
  <c r="CF21" i="21"/>
  <c r="CF35" i="21" s="1"/>
  <c r="AT21" i="21"/>
  <c r="AT35" i="21" s="1"/>
  <c r="CE21" i="21"/>
  <c r="CE35" i="21" s="1"/>
  <c r="BI21" i="21"/>
  <c r="BI35" i="21" s="1"/>
  <c r="AR21" i="21"/>
  <c r="AR35" i="21" s="1"/>
  <c r="BH21" i="21"/>
  <c r="BH35" i="21" s="1"/>
  <c r="AM21" i="21"/>
  <c r="AM35" i="21" s="1"/>
  <c r="CC21" i="21"/>
  <c r="CC35" i="21" s="1"/>
  <c r="T21" i="21"/>
  <c r="T35" i="21" s="1"/>
  <c r="BC18" i="15"/>
  <c r="CH34" i="21" l="1"/>
  <c r="CH33" i="21"/>
  <c r="CH35" i="21"/>
  <c r="BC21" i="15"/>
  <c r="E13" i="21" l="1"/>
  <c r="C13" i="21" s="1"/>
  <c r="CC14" i="21"/>
  <c r="CB14" i="21"/>
  <c r="CA14" i="21"/>
  <c r="BZ14" i="21"/>
  <c r="BY14" i="21"/>
  <c r="BX14" i="21"/>
  <c r="BW14" i="21"/>
  <c r="BQ14" i="21"/>
  <c r="BP14" i="21"/>
  <c r="BO14" i="21"/>
  <c r="BN14" i="21"/>
  <c r="BM14" i="21"/>
  <c r="BL14" i="21"/>
  <c r="BK14" i="21"/>
  <c r="BE14" i="21"/>
  <c r="BD14" i="21"/>
  <c r="CG12" i="21"/>
  <c r="CF12" i="21"/>
  <c r="CE12" i="21"/>
  <c r="CD12" i="21"/>
  <c r="CC12" i="21"/>
  <c r="BU12" i="21"/>
  <c r="BT12" i="21"/>
  <c r="BS12" i="21"/>
  <c r="BR12" i="21"/>
  <c r="BQ12" i="21"/>
  <c r="BI12" i="21"/>
  <c r="BH12" i="21"/>
  <c r="BG12" i="21"/>
  <c r="BF12" i="21"/>
  <c r="BE12" i="21"/>
  <c r="AZ14" i="21"/>
  <c r="AY14" i="21"/>
  <c r="AX14" i="21"/>
  <c r="AW14" i="21"/>
  <c r="AV14" i="21"/>
  <c r="AU14" i="21"/>
  <c r="AT14" i="21"/>
  <c r="AN14" i="21"/>
  <c r="AM14" i="21"/>
  <c r="AL14" i="21"/>
  <c r="AK14" i="21"/>
  <c r="AJ14" i="21"/>
  <c r="AI14" i="21"/>
  <c r="AH14" i="21"/>
  <c r="AB14" i="21"/>
  <c r="AA14" i="21"/>
  <c r="Z14" i="21"/>
  <c r="Y14" i="21"/>
  <c r="X14" i="21"/>
  <c r="W14" i="21"/>
  <c r="V14" i="21"/>
  <c r="P14" i="21"/>
  <c r="O14" i="21"/>
  <c r="N14" i="21"/>
  <c r="BB12" i="21"/>
  <c r="BA12" i="21"/>
  <c r="AZ12" i="21"/>
  <c r="AY12" i="21"/>
  <c r="AP12" i="21"/>
  <c r="AO12" i="21"/>
  <c r="AN12" i="21"/>
  <c r="AM12" i="21"/>
  <c r="AE12" i="21"/>
  <c r="AD12" i="21"/>
  <c r="AC12" i="21"/>
  <c r="AB12" i="21"/>
  <c r="AA12" i="21"/>
  <c r="R12" i="21"/>
  <c r="Q12" i="21"/>
  <c r="P12" i="21"/>
  <c r="O12" i="21"/>
  <c r="E12" i="21"/>
  <c r="C14" i="21"/>
  <c r="BV14" i="21" s="1"/>
  <c r="I12" i="21"/>
  <c r="H12" i="21"/>
  <c r="D12" i="21" s="1"/>
  <c r="CB12" i="21" s="1"/>
  <c r="C12" i="21"/>
  <c r="AX12" i="21" s="1"/>
  <c r="N11" i="21"/>
  <c r="O11" i="21" s="1"/>
  <c r="P11" i="21" s="1"/>
  <c r="Q11" i="21" s="1"/>
  <c r="R11" i="21" s="1"/>
  <c r="S11" i="21" s="1"/>
  <c r="T11" i="21" s="1"/>
  <c r="U11" i="21" s="1"/>
  <c r="V11" i="21" s="1"/>
  <c r="W11" i="21" s="1"/>
  <c r="X11" i="21" s="1"/>
  <c r="Y11" i="21" s="1"/>
  <c r="Z11" i="21" s="1"/>
  <c r="AA11" i="21" s="1"/>
  <c r="AB11" i="21" s="1"/>
  <c r="AC11" i="21" s="1"/>
  <c r="AD11" i="21" s="1"/>
  <c r="AE11" i="21" s="1"/>
  <c r="AF11" i="21" s="1"/>
  <c r="AG11" i="21" s="1"/>
  <c r="AH11" i="21" s="1"/>
  <c r="AI11" i="21" s="1"/>
  <c r="AJ11" i="21" s="1"/>
  <c r="AK11" i="21" s="1"/>
  <c r="AL11" i="21" s="1"/>
  <c r="AM11" i="21" s="1"/>
  <c r="AN11" i="21" s="1"/>
  <c r="AO11" i="21" s="1"/>
  <c r="AP11" i="21" s="1"/>
  <c r="AQ11" i="21" s="1"/>
  <c r="AR11" i="21" s="1"/>
  <c r="AS11" i="21" s="1"/>
  <c r="AT11" i="21" s="1"/>
  <c r="AU11" i="21" s="1"/>
  <c r="AV11" i="21" s="1"/>
  <c r="AW11" i="21" s="1"/>
  <c r="AX11" i="21" s="1"/>
  <c r="AY11" i="21" s="1"/>
  <c r="AZ11" i="21" s="1"/>
  <c r="BA11" i="21" s="1"/>
  <c r="BB11" i="21" s="1"/>
  <c r="BC11" i="21" s="1"/>
  <c r="BD11" i="21" s="1"/>
  <c r="BE11" i="21" s="1"/>
  <c r="BF11" i="21" s="1"/>
  <c r="BG11" i="21" s="1"/>
  <c r="BH11" i="21" s="1"/>
  <c r="BI11" i="21" s="1"/>
  <c r="BJ11" i="21" s="1"/>
  <c r="BK11" i="21" s="1"/>
  <c r="BL11" i="21" s="1"/>
  <c r="BM11" i="21" s="1"/>
  <c r="BN11" i="21" s="1"/>
  <c r="BO11" i="21" s="1"/>
  <c r="BP11" i="21" s="1"/>
  <c r="BQ11" i="21" s="1"/>
  <c r="BR11" i="21" s="1"/>
  <c r="BS11" i="21" s="1"/>
  <c r="BT11" i="21" s="1"/>
  <c r="BU11" i="21" s="1"/>
  <c r="BV11" i="21" s="1"/>
  <c r="BW11" i="21" s="1"/>
  <c r="BX11" i="21" s="1"/>
  <c r="BY11" i="21" s="1"/>
  <c r="BZ11" i="21" s="1"/>
  <c r="CA11" i="21" s="1"/>
  <c r="CB11" i="21" s="1"/>
  <c r="CC11" i="21" s="1"/>
  <c r="CD11" i="21" s="1"/>
  <c r="CE11" i="21" s="1"/>
  <c r="CF11" i="21" s="1"/>
  <c r="CG11" i="21" s="1"/>
  <c r="S12" i="21" l="1"/>
  <c r="AQ12" i="21"/>
  <c r="T12" i="21"/>
  <c r="AR12" i="21"/>
  <c r="BV12" i="21"/>
  <c r="AG12" i="21"/>
  <c r="AS12" i="21"/>
  <c r="V12" i="21"/>
  <c r="AH12" i="21"/>
  <c r="AT12" i="21"/>
  <c r="Q14" i="21"/>
  <c r="AC14" i="21"/>
  <c r="AO14" i="21"/>
  <c r="BA14" i="21"/>
  <c r="BL12" i="21"/>
  <c r="BX12" i="21"/>
  <c r="CD14" i="21"/>
  <c r="W12" i="21"/>
  <c r="AI12" i="21"/>
  <c r="AU12" i="21"/>
  <c r="R14" i="21"/>
  <c r="AD14" i="21"/>
  <c r="AP14" i="21"/>
  <c r="BB14" i="21"/>
  <c r="BM12" i="21"/>
  <c r="BY12" i="21"/>
  <c r="BG14" i="21"/>
  <c r="BS14" i="21"/>
  <c r="CE14" i="21"/>
  <c r="M12" i="21"/>
  <c r="X12" i="21"/>
  <c r="AJ12" i="21"/>
  <c r="AV12" i="21"/>
  <c r="S14" i="21"/>
  <c r="AE14" i="21"/>
  <c r="AQ14" i="21"/>
  <c r="BC12" i="21"/>
  <c r="BN12" i="21"/>
  <c r="BZ12" i="21"/>
  <c r="BH14" i="21"/>
  <c r="BT14" i="21"/>
  <c r="CF14" i="21"/>
  <c r="AF12" i="21"/>
  <c r="U12" i="21"/>
  <c r="BK12" i="21"/>
  <c r="BR14" i="21"/>
  <c r="M14" i="21"/>
  <c r="Y12" i="21"/>
  <c r="AK12" i="21"/>
  <c r="AW12" i="21"/>
  <c r="T14" i="21"/>
  <c r="AF14" i="21"/>
  <c r="AR14" i="21"/>
  <c r="BC14" i="21"/>
  <c r="BO12" i="21"/>
  <c r="CA12" i="21"/>
  <c r="BI14" i="21"/>
  <c r="BU14" i="21"/>
  <c r="CG14" i="21"/>
  <c r="BJ12" i="21"/>
  <c r="BW12" i="21"/>
  <c r="BF14" i="21"/>
  <c r="N12" i="21"/>
  <c r="Z12" i="21"/>
  <c r="AL12" i="21"/>
  <c r="U14" i="21"/>
  <c r="AG14" i="21"/>
  <c r="AS14" i="21"/>
  <c r="BD12" i="21"/>
  <c r="BP12" i="21"/>
  <c r="BJ14" i="21"/>
  <c r="X13" i="21"/>
  <c r="CB13" i="21"/>
  <c r="BD13" i="21"/>
  <c r="BC13" i="21"/>
  <c r="Q13" i="21"/>
  <c r="AN13" i="21"/>
  <c r="BZ13" i="21"/>
  <c r="BR13" i="21"/>
  <c r="BJ13" i="21"/>
  <c r="AU13" i="21"/>
  <c r="AM13" i="21"/>
  <c r="AE13" i="21"/>
  <c r="W13" i="21"/>
  <c r="O13" i="21"/>
  <c r="BX13" i="21"/>
  <c r="BP13" i="21"/>
  <c r="BA13" i="21"/>
  <c r="AK13" i="21"/>
  <c r="U13" i="21"/>
  <c r="CE13" i="21"/>
  <c r="BO13" i="21"/>
  <c r="AZ13" i="21"/>
  <c r="AJ13" i="21"/>
  <c r="T13" i="21"/>
  <c r="CD13" i="21"/>
  <c r="BN13" i="21"/>
  <c r="AQ13" i="21"/>
  <c r="AA13" i="21"/>
  <c r="M13" i="21"/>
  <c r="CC13" i="21"/>
  <c r="BM13" i="21"/>
  <c r="AX13" i="21"/>
  <c r="AH13" i="21"/>
  <c r="R13" i="21"/>
  <c r="BL13" i="21"/>
  <c r="AO13" i="21"/>
  <c r="Y13" i="21"/>
  <c r="BS13" i="21"/>
  <c r="AV13" i="21"/>
  <c r="P13" i="21"/>
  <c r="CG13" i="21"/>
  <c r="BY13" i="21"/>
  <c r="BQ13" i="21"/>
  <c r="BI13" i="21"/>
  <c r="BB13" i="21"/>
  <c r="AT13" i="21"/>
  <c r="AL13" i="21"/>
  <c r="AD13" i="21"/>
  <c r="V13" i="21"/>
  <c r="N13" i="21"/>
  <c r="CF13" i="21"/>
  <c r="BH13" i="21"/>
  <c r="AS13" i="21"/>
  <c r="AC13" i="21"/>
  <c r="BW13" i="21"/>
  <c r="BG13" i="21"/>
  <c r="AR13" i="21"/>
  <c r="AB13" i="21"/>
  <c r="BV13" i="21"/>
  <c r="BF13" i="21"/>
  <c r="AY13" i="21"/>
  <c r="AI13" i="21"/>
  <c r="S13" i="21"/>
  <c r="BU13" i="21"/>
  <c r="BE13" i="21"/>
  <c r="AP13" i="21"/>
  <c r="Z13" i="21"/>
  <c r="BT13" i="21"/>
  <c r="AW13" i="21"/>
  <c r="AG13" i="21"/>
  <c r="CA13" i="21"/>
  <c r="BK13" i="21"/>
  <c r="AF13" i="21"/>
  <c r="C5" i="28"/>
  <c r="C4" i="28"/>
  <c r="AD17" i="20"/>
  <c r="D12" i="20"/>
  <c r="E12" i="20" s="1"/>
  <c r="F12" i="20" s="1"/>
  <c r="G12" i="20" s="1"/>
  <c r="H12" i="20" s="1"/>
  <c r="I12" i="20" s="1"/>
  <c r="J12" i="20" s="1"/>
  <c r="K12" i="20" s="1"/>
  <c r="L12" i="20" s="1"/>
  <c r="M12" i="20" s="1"/>
  <c r="N12" i="20" s="1"/>
  <c r="O12" i="20" s="1"/>
  <c r="P12" i="20" s="1"/>
  <c r="Q12" i="20" s="1"/>
  <c r="R12" i="20" s="1"/>
  <c r="S12" i="20" s="1"/>
  <c r="T12" i="20" s="1"/>
  <c r="U12" i="20" s="1"/>
  <c r="V12" i="20" s="1"/>
  <c r="W12" i="20" s="1"/>
  <c r="X12" i="20" s="1"/>
  <c r="Y12" i="20" s="1"/>
  <c r="Z12" i="20" s="1"/>
  <c r="AA12" i="20" s="1"/>
  <c r="AB12" i="20" s="1"/>
  <c r="AC12" i="20" s="1"/>
  <c r="AD12" i="20" s="1"/>
  <c r="AE12" i="20" s="1"/>
  <c r="AF12" i="20" s="1"/>
  <c r="AG12" i="20" s="1"/>
  <c r="AH12" i="20" s="1"/>
  <c r="AI12" i="20" s="1"/>
  <c r="AJ12" i="20" s="1"/>
  <c r="AK12" i="20" s="1"/>
  <c r="AL12" i="20" s="1"/>
  <c r="AM12" i="20" s="1"/>
  <c r="AN12" i="20" s="1"/>
  <c r="AO12" i="20" s="1"/>
  <c r="AP12" i="20" s="1"/>
  <c r="AQ12" i="20" s="1"/>
  <c r="AR12" i="20" s="1"/>
  <c r="AS12" i="20" s="1"/>
  <c r="AT12" i="20" s="1"/>
  <c r="AU12" i="20" s="1"/>
  <c r="AV12" i="20" s="1"/>
  <c r="AW12" i="20" s="1"/>
  <c r="AX12" i="20" s="1"/>
  <c r="AY12" i="20" s="1"/>
  <c r="AZ12" i="20" s="1"/>
  <c r="BA12" i="20" s="1"/>
  <c r="BB12" i="20" s="1"/>
  <c r="BC12" i="20" s="1"/>
  <c r="BD12" i="20" s="1"/>
  <c r="BE12" i="20" s="1"/>
  <c r="BF12" i="20" s="1"/>
  <c r="BG12" i="20" s="1"/>
  <c r="BH12" i="20" s="1"/>
  <c r="BI12" i="20" s="1"/>
  <c r="BJ12" i="20" s="1"/>
  <c r="BK12" i="20" s="1"/>
  <c r="BL12" i="20" s="1"/>
  <c r="BM12" i="20" s="1"/>
  <c r="BN12" i="20" s="1"/>
  <c r="BO12" i="20" s="1"/>
  <c r="BP12" i="20" s="1"/>
  <c r="BQ12" i="20" s="1"/>
  <c r="BR12" i="20" s="1"/>
  <c r="BS12" i="20" s="1"/>
  <c r="BT12" i="20" s="1"/>
  <c r="BU12" i="20" s="1"/>
  <c r="BV12" i="20" s="1"/>
  <c r="BW12" i="20" s="1"/>
  <c r="BW17" i="20"/>
  <c r="BV17" i="20"/>
  <c r="BU17" i="20"/>
  <c r="BT17" i="20"/>
  <c r="BS17" i="20"/>
  <c r="BR17" i="20"/>
  <c r="BQ17" i="20"/>
  <c r="BP17" i="20"/>
  <c r="BO17" i="20"/>
  <c r="BN17" i="20"/>
  <c r="BM17" i="20"/>
  <c r="BL17" i="20"/>
  <c r="BK17" i="20"/>
  <c r="BJ17" i="20"/>
  <c r="BI17" i="20"/>
  <c r="BH17" i="20"/>
  <c r="BG17" i="20"/>
  <c r="BF17" i="20"/>
  <c r="BE17" i="20"/>
  <c r="BD17" i="20"/>
  <c r="BC17" i="20"/>
  <c r="BB17" i="20"/>
  <c r="BA17" i="20"/>
  <c r="AZ17" i="20"/>
  <c r="AY17" i="20"/>
  <c r="AX17" i="20"/>
  <c r="AW17" i="20"/>
  <c r="AV17" i="20"/>
  <c r="AU17" i="20"/>
  <c r="AT17" i="20"/>
  <c r="AS17" i="20"/>
  <c r="AR17" i="20"/>
  <c r="AQ17" i="20"/>
  <c r="AP17" i="20"/>
  <c r="AO17" i="20"/>
  <c r="AN17" i="20"/>
  <c r="AM17" i="20"/>
  <c r="AL17" i="20"/>
  <c r="AK17" i="20"/>
  <c r="AJ17" i="20"/>
  <c r="AI17" i="20"/>
  <c r="AH17" i="20"/>
  <c r="AG17" i="20"/>
  <c r="AF17" i="20"/>
  <c r="AE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C14" i="27"/>
  <c r="BW14" i="27"/>
  <c r="BV14" i="27"/>
  <c r="BU14" i="27"/>
  <c r="BT14" i="27"/>
  <c r="BS14" i="27"/>
  <c r="BR14" i="27"/>
  <c r="BQ14" i="27"/>
  <c r="BP14" i="27"/>
  <c r="BO14" i="27"/>
  <c r="BN14" i="27"/>
  <c r="BM14" i="27"/>
  <c r="BL14" i="27"/>
  <c r="BK14" i="27"/>
  <c r="BJ14" i="27"/>
  <c r="BI14" i="27"/>
  <c r="BH14" i="27"/>
  <c r="BG14" i="27"/>
  <c r="BF14" i="27"/>
  <c r="BE14" i="27"/>
  <c r="BD14" i="27"/>
  <c r="BC14" i="27"/>
  <c r="BB14" i="27"/>
  <c r="BA14" i="27"/>
  <c r="AZ14" i="27"/>
  <c r="AY14" i="27"/>
  <c r="AX14" i="27"/>
  <c r="AW14" i="27"/>
  <c r="AV14" i="27"/>
  <c r="AU14" i="27"/>
  <c r="AT14" i="27"/>
  <c r="AS14" i="27"/>
  <c r="AR14" i="27"/>
  <c r="AQ14" i="27"/>
  <c r="AP14" i="27"/>
  <c r="AO14" i="27"/>
  <c r="AN14" i="27"/>
  <c r="AM14" i="27"/>
  <c r="AL14" i="27"/>
  <c r="AK14" i="27"/>
  <c r="AJ14" i="27"/>
  <c r="AI14" i="27"/>
  <c r="AH14" i="27"/>
  <c r="AG14" i="27"/>
  <c r="AF14" i="27"/>
  <c r="AE14" i="27"/>
  <c r="AD14" i="27"/>
  <c r="AC14" i="27"/>
  <c r="AB14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D10" i="27"/>
  <c r="E10" i="27" s="1"/>
  <c r="F10" i="27" s="1"/>
  <c r="G10" i="27" s="1"/>
  <c r="H10" i="27" s="1"/>
  <c r="I10" i="27" s="1"/>
  <c r="J10" i="27" s="1"/>
  <c r="K10" i="27" s="1"/>
  <c r="L10" i="27" s="1"/>
  <c r="M10" i="27" s="1"/>
  <c r="N10" i="27" s="1"/>
  <c r="O10" i="27" s="1"/>
  <c r="P10" i="27" s="1"/>
  <c r="Q10" i="27" s="1"/>
  <c r="R10" i="27" s="1"/>
  <c r="S10" i="27" s="1"/>
  <c r="T10" i="27" s="1"/>
  <c r="U10" i="27" s="1"/>
  <c r="V10" i="27" s="1"/>
  <c r="W10" i="27" s="1"/>
  <c r="X10" i="27" s="1"/>
  <c r="Y10" i="27" s="1"/>
  <c r="Z10" i="27" s="1"/>
  <c r="AA10" i="27" s="1"/>
  <c r="AB10" i="27" s="1"/>
  <c r="AC10" i="27" s="1"/>
  <c r="AD10" i="27" s="1"/>
  <c r="AE10" i="27" s="1"/>
  <c r="AF10" i="27" s="1"/>
  <c r="AG10" i="27" s="1"/>
  <c r="AH10" i="27" s="1"/>
  <c r="AI10" i="27" s="1"/>
  <c r="AJ10" i="27" s="1"/>
  <c r="AK10" i="27" s="1"/>
  <c r="AL10" i="27" s="1"/>
  <c r="AM10" i="27" s="1"/>
  <c r="AN10" i="27" s="1"/>
  <c r="AO10" i="27" s="1"/>
  <c r="AP10" i="27" s="1"/>
  <c r="AQ10" i="27" s="1"/>
  <c r="AR10" i="27" s="1"/>
  <c r="AS10" i="27" s="1"/>
  <c r="AT10" i="27" s="1"/>
  <c r="AU10" i="27" s="1"/>
  <c r="AV10" i="27" s="1"/>
  <c r="AW10" i="27" s="1"/>
  <c r="AX10" i="27" s="1"/>
  <c r="AY10" i="27" s="1"/>
  <c r="AZ10" i="27" s="1"/>
  <c r="BA10" i="27" s="1"/>
  <c r="BB10" i="27" s="1"/>
  <c r="BC10" i="27" s="1"/>
  <c r="BD10" i="27" s="1"/>
  <c r="BE10" i="27" s="1"/>
  <c r="BF10" i="27" s="1"/>
  <c r="BG10" i="27" s="1"/>
  <c r="BH10" i="27" s="1"/>
  <c r="BI10" i="27" s="1"/>
  <c r="BJ10" i="27" s="1"/>
  <c r="BK10" i="27" s="1"/>
  <c r="BL10" i="27" s="1"/>
  <c r="BM10" i="27" s="1"/>
  <c r="BN10" i="27" s="1"/>
  <c r="BO10" i="27" s="1"/>
  <c r="BP10" i="27" s="1"/>
  <c r="BQ10" i="27" s="1"/>
  <c r="BR10" i="27" s="1"/>
  <c r="BS10" i="27" s="1"/>
  <c r="BT10" i="27" s="1"/>
  <c r="BU10" i="27" s="1"/>
  <c r="BV10" i="27" s="1"/>
  <c r="BW10" i="27" s="1"/>
  <c r="BW7" i="27"/>
  <c r="BV7" i="27"/>
  <c r="BU7" i="27"/>
  <c r="BT7" i="27"/>
  <c r="BS7" i="27"/>
  <c r="BR7" i="27"/>
  <c r="BQ7" i="27"/>
  <c r="BP7" i="27"/>
  <c r="BO7" i="27"/>
  <c r="BN7" i="27"/>
  <c r="BM7" i="27"/>
  <c r="BL7" i="27"/>
  <c r="BK7" i="27"/>
  <c r="BJ7" i="27"/>
  <c r="BI7" i="27"/>
  <c r="BH7" i="27"/>
  <c r="BG7" i="27"/>
  <c r="BF7" i="27"/>
  <c r="BE7" i="27"/>
  <c r="BD7" i="27"/>
  <c r="BC7" i="27"/>
  <c r="BB7" i="27"/>
  <c r="BA7" i="27"/>
  <c r="AZ7" i="27"/>
  <c r="AY7" i="27"/>
  <c r="AX7" i="27"/>
  <c r="AW7" i="27"/>
  <c r="AV7" i="27"/>
  <c r="AU7" i="27"/>
  <c r="AT7" i="27"/>
  <c r="AS7" i="27"/>
  <c r="AR7" i="27"/>
  <c r="AQ7" i="27"/>
  <c r="AP7" i="27"/>
  <c r="AO7" i="27"/>
  <c r="AN7" i="27"/>
  <c r="AM7" i="27"/>
  <c r="AL7" i="27"/>
  <c r="AK7" i="27"/>
  <c r="AJ7" i="27"/>
  <c r="AI7" i="27"/>
  <c r="AH7" i="27"/>
  <c r="AG7" i="27"/>
  <c r="AF7" i="27"/>
  <c r="AE7" i="27"/>
  <c r="AD7" i="27"/>
  <c r="AC7" i="27"/>
  <c r="AB7" i="27"/>
  <c r="AA7" i="27"/>
  <c r="Z7" i="27"/>
  <c r="Y7" i="27"/>
  <c r="X7" i="27"/>
  <c r="W7" i="27"/>
  <c r="V7" i="27"/>
  <c r="U7" i="27"/>
  <c r="T7" i="27"/>
  <c r="S7" i="27"/>
  <c r="R7" i="27"/>
  <c r="Q7" i="27"/>
  <c r="P7" i="27"/>
  <c r="O7" i="27"/>
  <c r="N7" i="27"/>
  <c r="M7" i="27"/>
  <c r="L7" i="27"/>
  <c r="K7" i="27"/>
  <c r="J7" i="27"/>
  <c r="I7" i="27"/>
  <c r="H7" i="27"/>
  <c r="G7" i="27"/>
  <c r="F7" i="27"/>
  <c r="E7" i="27"/>
  <c r="D7" i="27"/>
  <c r="C7" i="27"/>
  <c r="BW8" i="18"/>
  <c r="BV8" i="18"/>
  <c r="BU8" i="18"/>
  <c r="BT8" i="18"/>
  <c r="BS8" i="18"/>
  <c r="BR8" i="18"/>
  <c r="BQ8" i="18"/>
  <c r="BP8" i="18"/>
  <c r="BO8" i="18"/>
  <c r="BN8" i="18"/>
  <c r="BM8" i="18"/>
  <c r="BL8" i="18"/>
  <c r="BK8" i="18"/>
  <c r="BJ8" i="18"/>
  <c r="BI8" i="18"/>
  <c r="BH8" i="18"/>
  <c r="BG8" i="18"/>
  <c r="BF8" i="18"/>
  <c r="BE8" i="18"/>
  <c r="BD8" i="18"/>
  <c r="BC8" i="18"/>
  <c r="BB8" i="18"/>
  <c r="BA8" i="18"/>
  <c r="AZ8" i="18"/>
  <c r="AY8" i="18"/>
  <c r="D10" i="22"/>
  <c r="AS30" i="15" l="1"/>
  <c r="AG30" i="15"/>
  <c r="U30" i="15"/>
  <c r="I30" i="15"/>
  <c r="AQ30" i="15"/>
  <c r="AE30" i="15"/>
  <c r="S30" i="15"/>
  <c r="G30" i="15"/>
  <c r="BB30" i="15"/>
  <c r="AP30" i="15"/>
  <c r="AD30" i="15"/>
  <c r="R30" i="15"/>
  <c r="F30" i="15"/>
  <c r="BA30" i="15"/>
  <c r="AO30" i="15"/>
  <c r="AC30" i="15"/>
  <c r="Q30" i="15"/>
  <c r="E30" i="15"/>
  <c r="AZ30" i="15"/>
  <c r="AN30" i="15"/>
  <c r="AB30" i="15"/>
  <c r="P30" i="15"/>
  <c r="D30" i="15"/>
  <c r="AK30" i="15"/>
  <c r="O30" i="15"/>
  <c r="AY30" i="15"/>
  <c r="AF30" i="15"/>
  <c r="AW30" i="15"/>
  <c r="J30" i="15"/>
  <c r="AV30" i="15"/>
  <c r="H30" i="15"/>
  <c r="X30" i="15"/>
  <c r="W30" i="15"/>
  <c r="AM30" i="15"/>
  <c r="T30" i="15"/>
  <c r="AJ30" i="15"/>
  <c r="N30" i="15"/>
  <c r="AI30" i="15"/>
  <c r="M30" i="15"/>
  <c r="AH30" i="15"/>
  <c r="L30" i="15"/>
  <c r="AX30" i="15"/>
  <c r="K30" i="15"/>
  <c r="AA30" i="15"/>
  <c r="Z30" i="15"/>
  <c r="AU30" i="15"/>
  <c r="Y30" i="15"/>
  <c r="AT30" i="15"/>
  <c r="AR30" i="15"/>
  <c r="V30" i="15"/>
  <c r="AL30" i="15"/>
  <c r="BX17" i="20"/>
  <c r="D3" i="27"/>
  <c r="D11" i="22"/>
  <c r="BW8" i="24"/>
  <c r="BV8" i="24"/>
  <c r="BU8" i="24"/>
  <c r="BT8" i="24"/>
  <c r="BS8" i="24"/>
  <c r="BR8" i="24"/>
  <c r="BQ8" i="24"/>
  <c r="BP8" i="24"/>
  <c r="BO8" i="24"/>
  <c r="BN8" i="24"/>
  <c r="BM8" i="24"/>
  <c r="BL8" i="24"/>
  <c r="BK8" i="24"/>
  <c r="BJ8" i="24"/>
  <c r="BI8" i="24"/>
  <c r="BH8" i="24"/>
  <c r="BG8" i="24"/>
  <c r="BF8" i="24"/>
  <c r="BE8" i="24"/>
  <c r="BD8" i="24"/>
  <c r="BC8" i="24"/>
  <c r="BB8" i="24"/>
  <c r="BA8" i="24"/>
  <c r="AZ8" i="24"/>
  <c r="AY8" i="24"/>
  <c r="AX8" i="24"/>
  <c r="AW8" i="24"/>
  <c r="AV8" i="24"/>
  <c r="AU8" i="24"/>
  <c r="AT8" i="24"/>
  <c r="AS8" i="24"/>
  <c r="AR8" i="24"/>
  <c r="AQ8" i="24"/>
  <c r="AP8" i="24"/>
  <c r="AO8" i="24"/>
  <c r="AN8" i="24"/>
  <c r="AM8" i="24"/>
  <c r="AL8" i="24"/>
  <c r="AK8" i="24"/>
  <c r="AJ8" i="24"/>
  <c r="AI8" i="24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D3" i="24"/>
  <c r="E3" i="24" s="1"/>
  <c r="F3" i="24" s="1"/>
  <c r="G3" i="24" s="1"/>
  <c r="H3" i="24" s="1"/>
  <c r="I3" i="24" s="1"/>
  <c r="J3" i="24" s="1"/>
  <c r="K3" i="24" s="1"/>
  <c r="L3" i="24" s="1"/>
  <c r="M3" i="24" s="1"/>
  <c r="N3" i="24" s="1"/>
  <c r="O3" i="24" s="1"/>
  <c r="P3" i="24" s="1"/>
  <c r="Q3" i="24" s="1"/>
  <c r="R3" i="24" s="1"/>
  <c r="S3" i="24" s="1"/>
  <c r="T3" i="24" s="1"/>
  <c r="U3" i="24" s="1"/>
  <c r="V3" i="24" s="1"/>
  <c r="W3" i="24" s="1"/>
  <c r="X3" i="24" s="1"/>
  <c r="Y3" i="24" s="1"/>
  <c r="Z3" i="24" s="1"/>
  <c r="AA3" i="24" s="1"/>
  <c r="AB3" i="24" s="1"/>
  <c r="AC3" i="24" s="1"/>
  <c r="AD3" i="24" s="1"/>
  <c r="AE3" i="24" s="1"/>
  <c r="AF3" i="24" s="1"/>
  <c r="AG3" i="24" s="1"/>
  <c r="AH3" i="24" s="1"/>
  <c r="AI3" i="24" s="1"/>
  <c r="AJ3" i="24" s="1"/>
  <c r="AK3" i="24" s="1"/>
  <c r="AL3" i="24" s="1"/>
  <c r="AM3" i="24" s="1"/>
  <c r="AN3" i="24" s="1"/>
  <c r="AO3" i="24" s="1"/>
  <c r="AP3" i="24" s="1"/>
  <c r="AQ3" i="24" s="1"/>
  <c r="AR3" i="24" s="1"/>
  <c r="AS3" i="24" s="1"/>
  <c r="AT3" i="24" s="1"/>
  <c r="AU3" i="24" s="1"/>
  <c r="AV3" i="24" s="1"/>
  <c r="AW3" i="24" s="1"/>
  <c r="AX3" i="24" s="1"/>
  <c r="AY3" i="24" s="1"/>
  <c r="AZ3" i="24" s="1"/>
  <c r="BA3" i="24" s="1"/>
  <c r="BB3" i="24" s="1"/>
  <c r="BC3" i="24" s="1"/>
  <c r="BD3" i="24" s="1"/>
  <c r="BE3" i="24" s="1"/>
  <c r="BF3" i="24" s="1"/>
  <c r="BG3" i="24" s="1"/>
  <c r="BH3" i="24" s="1"/>
  <c r="BI3" i="24" s="1"/>
  <c r="BJ3" i="24" s="1"/>
  <c r="BK3" i="24" s="1"/>
  <c r="BL3" i="24" s="1"/>
  <c r="BM3" i="24" s="1"/>
  <c r="BN3" i="24" s="1"/>
  <c r="BO3" i="24" s="1"/>
  <c r="BP3" i="24" s="1"/>
  <c r="BQ3" i="24" s="1"/>
  <c r="BR3" i="24" s="1"/>
  <c r="BS3" i="24" s="1"/>
  <c r="BT3" i="24" s="1"/>
  <c r="BU3" i="24" s="1"/>
  <c r="BV3" i="24" s="1"/>
  <c r="BW3" i="24" s="1"/>
  <c r="E3" i="27" l="1"/>
  <c r="F3" i="27" s="1"/>
  <c r="G3" i="27" s="1"/>
  <c r="H3" i="27" s="1"/>
  <c r="I3" i="27" s="1"/>
  <c r="J3" i="27" s="1"/>
  <c r="K3" i="27" s="1"/>
  <c r="L3" i="27" s="1"/>
  <c r="M3" i="27" s="1"/>
  <c r="N3" i="27" s="1"/>
  <c r="O3" i="27" s="1"/>
  <c r="P3" i="27" s="1"/>
  <c r="Q3" i="27" s="1"/>
  <c r="R3" i="27" s="1"/>
  <c r="S3" i="27" s="1"/>
  <c r="T3" i="27" s="1"/>
  <c r="U3" i="27" s="1"/>
  <c r="V3" i="27" s="1"/>
  <c r="W3" i="27" s="1"/>
  <c r="X3" i="27" s="1"/>
  <c r="Y3" i="27" s="1"/>
  <c r="Z3" i="27" s="1"/>
  <c r="AA3" i="27" s="1"/>
  <c r="AB3" i="27" s="1"/>
  <c r="AC3" i="27" s="1"/>
  <c r="AD3" i="27" s="1"/>
  <c r="AE3" i="27" s="1"/>
  <c r="AF3" i="27" s="1"/>
  <c r="AG3" i="27" s="1"/>
  <c r="AH3" i="27" s="1"/>
  <c r="AI3" i="27" s="1"/>
  <c r="AJ3" i="27" s="1"/>
  <c r="AK3" i="27" s="1"/>
  <c r="AL3" i="27" s="1"/>
  <c r="AM3" i="27" s="1"/>
  <c r="AN3" i="27" s="1"/>
  <c r="AO3" i="27" s="1"/>
  <c r="AP3" i="27" s="1"/>
  <c r="AQ3" i="27" s="1"/>
  <c r="AR3" i="27" s="1"/>
  <c r="AS3" i="27" s="1"/>
  <c r="AT3" i="27" s="1"/>
  <c r="AU3" i="27" s="1"/>
  <c r="AV3" i="27" s="1"/>
  <c r="AW3" i="27" s="1"/>
  <c r="AX3" i="27" s="1"/>
  <c r="AY3" i="27" s="1"/>
  <c r="AZ3" i="27" s="1"/>
  <c r="BA3" i="27" s="1"/>
  <c r="BB3" i="27" s="1"/>
  <c r="BC3" i="27" s="1"/>
  <c r="BD3" i="27" s="1"/>
  <c r="BE3" i="27" s="1"/>
  <c r="BF3" i="27" s="1"/>
  <c r="BG3" i="27" s="1"/>
  <c r="BH3" i="27" s="1"/>
  <c r="BI3" i="27" s="1"/>
  <c r="BJ3" i="27" s="1"/>
  <c r="BK3" i="27" s="1"/>
  <c r="BL3" i="27" s="1"/>
  <c r="BM3" i="27" s="1"/>
  <c r="BN3" i="27" s="1"/>
  <c r="BO3" i="27" s="1"/>
  <c r="BP3" i="27" s="1"/>
  <c r="BQ3" i="27" s="1"/>
  <c r="BR3" i="27" s="1"/>
  <c r="BS3" i="27" s="1"/>
  <c r="BT3" i="27" s="1"/>
  <c r="BU3" i="27" s="1"/>
  <c r="BV3" i="27" s="1"/>
  <c r="BW3" i="27" s="1"/>
  <c r="BX8" i="24"/>
  <c r="BC30" i="15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AR8" i="20"/>
  <c r="AS8" i="20"/>
  <c r="AT8" i="20"/>
  <c r="AU8" i="20"/>
  <c r="AV8" i="20"/>
  <c r="AW8" i="20"/>
  <c r="AX8" i="20"/>
  <c r="AY8" i="20"/>
  <c r="AZ8" i="20"/>
  <c r="BA8" i="20"/>
  <c r="BB8" i="20"/>
  <c r="BC8" i="20"/>
  <c r="BD8" i="20"/>
  <c r="BE8" i="20"/>
  <c r="BF8" i="20"/>
  <c r="BG8" i="20"/>
  <c r="BH8" i="20"/>
  <c r="BI8" i="20"/>
  <c r="BJ8" i="20"/>
  <c r="BK8" i="20"/>
  <c r="BL8" i="20"/>
  <c r="BM8" i="20"/>
  <c r="BN8" i="20"/>
  <c r="BO8" i="20"/>
  <c r="BP8" i="20"/>
  <c r="BQ8" i="20"/>
  <c r="BR8" i="20"/>
  <c r="BS8" i="20"/>
  <c r="BT8" i="20"/>
  <c r="BU8" i="20"/>
  <c r="BV8" i="20"/>
  <c r="BW8" i="20"/>
  <c r="N3" i="21"/>
  <c r="O3" i="21" s="1"/>
  <c r="P3" i="21" s="1"/>
  <c r="Q3" i="21" s="1"/>
  <c r="R3" i="21" s="1"/>
  <c r="S3" i="21" s="1"/>
  <c r="T3" i="21" s="1"/>
  <c r="U3" i="21" s="1"/>
  <c r="V3" i="21" s="1"/>
  <c r="W3" i="21" s="1"/>
  <c r="X3" i="21" s="1"/>
  <c r="Y3" i="21" s="1"/>
  <c r="Z3" i="21" s="1"/>
  <c r="AA3" i="21" s="1"/>
  <c r="AB3" i="21" s="1"/>
  <c r="AC3" i="21" s="1"/>
  <c r="AD3" i="21" s="1"/>
  <c r="AE3" i="21" s="1"/>
  <c r="AF3" i="21" s="1"/>
  <c r="AG3" i="21" s="1"/>
  <c r="AH3" i="21" s="1"/>
  <c r="AI3" i="21" s="1"/>
  <c r="AJ3" i="21" s="1"/>
  <c r="AK3" i="21" s="1"/>
  <c r="AL3" i="21" s="1"/>
  <c r="AM3" i="21" s="1"/>
  <c r="AN3" i="21" s="1"/>
  <c r="AO3" i="21" s="1"/>
  <c r="AP3" i="21" s="1"/>
  <c r="AQ3" i="21" s="1"/>
  <c r="AR3" i="21" s="1"/>
  <c r="AS3" i="21" s="1"/>
  <c r="AT3" i="21" s="1"/>
  <c r="AU3" i="21" s="1"/>
  <c r="AV3" i="21" s="1"/>
  <c r="AW3" i="21" s="1"/>
  <c r="AX3" i="21" s="1"/>
  <c r="AY3" i="21" s="1"/>
  <c r="AZ3" i="21" s="1"/>
  <c r="BA3" i="21" s="1"/>
  <c r="BB3" i="21" s="1"/>
  <c r="BC3" i="21" s="1"/>
  <c r="BD3" i="21" s="1"/>
  <c r="BE3" i="21" s="1"/>
  <c r="BF3" i="21" s="1"/>
  <c r="BG3" i="21" s="1"/>
  <c r="BH3" i="21" s="1"/>
  <c r="BI3" i="21" s="1"/>
  <c r="BJ3" i="21" s="1"/>
  <c r="BK3" i="21" s="1"/>
  <c r="BL3" i="21" s="1"/>
  <c r="BM3" i="21" s="1"/>
  <c r="BN3" i="21" s="1"/>
  <c r="BO3" i="21" s="1"/>
  <c r="BP3" i="21" s="1"/>
  <c r="BQ3" i="21" s="1"/>
  <c r="BR3" i="21" s="1"/>
  <c r="BS3" i="21" s="1"/>
  <c r="BT3" i="21" s="1"/>
  <c r="BU3" i="21" s="1"/>
  <c r="BV3" i="21" s="1"/>
  <c r="BW3" i="21" s="1"/>
  <c r="BX3" i="21" s="1"/>
  <c r="BY3" i="21" s="1"/>
  <c r="BZ3" i="21" s="1"/>
  <c r="CA3" i="21" s="1"/>
  <c r="CB3" i="21" s="1"/>
  <c r="CC3" i="21" s="1"/>
  <c r="CD3" i="21" s="1"/>
  <c r="CE3" i="21" s="1"/>
  <c r="CF3" i="21" s="1"/>
  <c r="CG3" i="21" s="1"/>
  <c r="E8" i="23"/>
  <c r="AY26" i="15" l="1"/>
  <c r="AM26" i="15"/>
  <c r="AA26" i="15"/>
  <c r="O26" i="15"/>
  <c r="AI26" i="15"/>
  <c r="AS26" i="15"/>
  <c r="H26" i="15"/>
  <c r="AQ26" i="15"/>
  <c r="S26" i="15"/>
  <c r="BB26" i="15"/>
  <c r="AD26" i="15"/>
  <c r="AO26" i="15"/>
  <c r="AB26" i="15"/>
  <c r="AX26" i="15"/>
  <c r="AL26" i="15"/>
  <c r="Z26" i="15"/>
  <c r="N26" i="15"/>
  <c r="W26" i="15"/>
  <c r="V26" i="15"/>
  <c r="U26" i="15"/>
  <c r="AF26" i="15"/>
  <c r="AE26" i="15"/>
  <c r="G26" i="15"/>
  <c r="AP26" i="15"/>
  <c r="R26" i="15"/>
  <c r="Q26" i="15"/>
  <c r="AZ26" i="15"/>
  <c r="AW26" i="15"/>
  <c r="AK26" i="15"/>
  <c r="Y26" i="15"/>
  <c r="M26" i="15"/>
  <c r="AV26" i="15"/>
  <c r="AJ26" i="15"/>
  <c r="X26" i="15"/>
  <c r="L26" i="15"/>
  <c r="AU26" i="15"/>
  <c r="K26" i="15"/>
  <c r="AT26" i="15"/>
  <c r="AH26" i="15"/>
  <c r="J26" i="15"/>
  <c r="AG26" i="15"/>
  <c r="I26" i="15"/>
  <c r="AR26" i="15"/>
  <c r="T26" i="15"/>
  <c r="F26" i="15"/>
  <c r="BA26" i="15"/>
  <c r="AC26" i="15"/>
  <c r="E26" i="15"/>
  <c r="AN26" i="15"/>
  <c r="P26" i="15"/>
  <c r="D26" i="15"/>
  <c r="E5" i="21"/>
  <c r="E4" i="21"/>
  <c r="C6" i="21"/>
  <c r="C5" i="21"/>
  <c r="I4" i="21"/>
  <c r="H4" i="21"/>
  <c r="D4" i="21" s="1"/>
  <c r="BX8" i="20"/>
  <c r="D3" i="20"/>
  <c r="E3" i="20" s="1"/>
  <c r="F3" i="20" s="1"/>
  <c r="G3" i="20" s="1"/>
  <c r="H3" i="20" s="1"/>
  <c r="I3" i="20" s="1"/>
  <c r="J3" i="20" s="1"/>
  <c r="K3" i="20" s="1"/>
  <c r="L3" i="20" s="1"/>
  <c r="M3" i="20" s="1"/>
  <c r="N3" i="20" s="1"/>
  <c r="O3" i="20" s="1"/>
  <c r="P3" i="20" s="1"/>
  <c r="Q3" i="20" s="1"/>
  <c r="R3" i="20" s="1"/>
  <c r="S3" i="20" s="1"/>
  <c r="T3" i="20" s="1"/>
  <c r="U3" i="20" s="1"/>
  <c r="V3" i="20" s="1"/>
  <c r="W3" i="20" s="1"/>
  <c r="X3" i="20" s="1"/>
  <c r="Y3" i="20" s="1"/>
  <c r="Z3" i="20" s="1"/>
  <c r="AA3" i="20" s="1"/>
  <c r="AB3" i="20" s="1"/>
  <c r="AC3" i="20" s="1"/>
  <c r="AD3" i="20" s="1"/>
  <c r="AE3" i="20" s="1"/>
  <c r="AF3" i="20" s="1"/>
  <c r="AG3" i="20" s="1"/>
  <c r="AH3" i="20" s="1"/>
  <c r="AI3" i="20" s="1"/>
  <c r="AJ3" i="20" s="1"/>
  <c r="AK3" i="20" s="1"/>
  <c r="AL3" i="20" s="1"/>
  <c r="AM3" i="20" s="1"/>
  <c r="AN3" i="20" s="1"/>
  <c r="AO3" i="20" s="1"/>
  <c r="AP3" i="20" s="1"/>
  <c r="AQ3" i="20" s="1"/>
  <c r="AR3" i="20" s="1"/>
  <c r="AS3" i="20" s="1"/>
  <c r="AT3" i="20" s="1"/>
  <c r="AU3" i="20" s="1"/>
  <c r="AV3" i="20" s="1"/>
  <c r="AW3" i="20" s="1"/>
  <c r="AX3" i="20" s="1"/>
  <c r="AY3" i="20" s="1"/>
  <c r="AZ3" i="20" s="1"/>
  <c r="BA3" i="20" s="1"/>
  <c r="BB3" i="20" s="1"/>
  <c r="BC3" i="20" s="1"/>
  <c r="BD3" i="20" s="1"/>
  <c r="BE3" i="20" s="1"/>
  <c r="BF3" i="20" s="1"/>
  <c r="BG3" i="20" s="1"/>
  <c r="BH3" i="20" s="1"/>
  <c r="BI3" i="20" s="1"/>
  <c r="BJ3" i="20" s="1"/>
  <c r="BK3" i="20" s="1"/>
  <c r="BL3" i="20" s="1"/>
  <c r="BM3" i="20" s="1"/>
  <c r="BN3" i="20" s="1"/>
  <c r="BO3" i="20" s="1"/>
  <c r="BP3" i="20" s="1"/>
  <c r="BQ3" i="20" s="1"/>
  <c r="BR3" i="20" s="1"/>
  <c r="BS3" i="20" s="1"/>
  <c r="BT3" i="20" s="1"/>
  <c r="BU3" i="20" s="1"/>
  <c r="BV3" i="20" s="1"/>
  <c r="BW3" i="20" s="1"/>
  <c r="D48" i="15"/>
  <c r="C6" i="18"/>
  <c r="C7" i="18" s="1"/>
  <c r="BM4" i="21" l="1"/>
  <c r="BY4" i="21"/>
  <c r="CG4" i="21"/>
  <c r="BJ4" i="21"/>
  <c r="BX4" i="21"/>
  <c r="BN4" i="21"/>
  <c r="BZ4" i="21"/>
  <c r="BO4" i="21"/>
  <c r="CA4" i="21"/>
  <c r="BT4" i="21"/>
  <c r="BU4" i="21"/>
  <c r="BK4" i="21"/>
  <c r="BS4" i="21"/>
  <c r="BV4" i="21"/>
  <c r="BD4" i="21"/>
  <c r="BP4" i="21"/>
  <c r="CB4" i="21"/>
  <c r="BE4" i="21"/>
  <c r="BQ4" i="21"/>
  <c r="CC4" i="21"/>
  <c r="BF4" i="21"/>
  <c r="BR4" i="21"/>
  <c r="CD4" i="21"/>
  <c r="BG4" i="21"/>
  <c r="CE4" i="21"/>
  <c r="BH4" i="21"/>
  <c r="CF4" i="21"/>
  <c r="BI4" i="21"/>
  <c r="BC4" i="21"/>
  <c r="BW4" i="21"/>
  <c r="BL4" i="21"/>
  <c r="C4" i="21"/>
  <c r="M4" i="21" s="1"/>
  <c r="BH6" i="21"/>
  <c r="BP6" i="21"/>
  <c r="BX6" i="21"/>
  <c r="CF6" i="21"/>
  <c r="T6" i="21"/>
  <c r="AB6" i="21"/>
  <c r="AJ6" i="21"/>
  <c r="AR6" i="21"/>
  <c r="AZ6" i="21"/>
  <c r="BD6" i="21"/>
  <c r="P6" i="21"/>
  <c r="AF6" i="21"/>
  <c r="M6" i="21"/>
  <c r="BU6" i="21"/>
  <c r="AG6" i="21"/>
  <c r="AY6" i="21"/>
  <c r="BI6" i="21"/>
  <c r="BQ6" i="21"/>
  <c r="BY6" i="21"/>
  <c r="CG6" i="21"/>
  <c r="U6" i="21"/>
  <c r="AC6" i="21"/>
  <c r="AK6" i="21"/>
  <c r="AS6" i="21"/>
  <c r="BA6" i="21"/>
  <c r="CB6" i="21"/>
  <c r="BE6" i="21"/>
  <c r="Q6" i="21"/>
  <c r="BJ6" i="21"/>
  <c r="BR6" i="21"/>
  <c r="BZ6" i="21"/>
  <c r="N6" i="21"/>
  <c r="V6" i="21"/>
  <c r="AD6" i="21"/>
  <c r="AL6" i="21"/>
  <c r="AT6" i="21"/>
  <c r="BB6" i="21"/>
  <c r="BL6" i="21"/>
  <c r="X6" i="21"/>
  <c r="AN6" i="21"/>
  <c r="BM6" i="21"/>
  <c r="Y6" i="21"/>
  <c r="BK6" i="21"/>
  <c r="BS6" i="21"/>
  <c r="CA6" i="21"/>
  <c r="O6" i="21"/>
  <c r="W6" i="21"/>
  <c r="AE6" i="21"/>
  <c r="AM6" i="21"/>
  <c r="AU6" i="21"/>
  <c r="BC6" i="21"/>
  <c r="BT6" i="21"/>
  <c r="AV6" i="21"/>
  <c r="CC6" i="21"/>
  <c r="AO6" i="21"/>
  <c r="AW6" i="21"/>
  <c r="AI6" i="21"/>
  <c r="BF6" i="21"/>
  <c r="BN6" i="21"/>
  <c r="BV6" i="21"/>
  <c r="CD6" i="21"/>
  <c r="R6" i="21"/>
  <c r="Z6" i="21"/>
  <c r="AH6" i="21"/>
  <c r="AP6" i="21"/>
  <c r="AX6" i="21"/>
  <c r="BG6" i="21"/>
  <c r="BO6" i="21"/>
  <c r="BW6" i="21"/>
  <c r="CE6" i="21"/>
  <c r="S6" i="21"/>
  <c r="AA6" i="21"/>
  <c r="AQ6" i="21"/>
  <c r="BI5" i="21"/>
  <c r="BQ5" i="21"/>
  <c r="BY5" i="21"/>
  <c r="CG5" i="21"/>
  <c r="O5" i="21"/>
  <c r="W5" i="21"/>
  <c r="AE5" i="21"/>
  <c r="AM5" i="21"/>
  <c r="AU5" i="21"/>
  <c r="BC5" i="21"/>
  <c r="BJ5" i="21"/>
  <c r="BR5" i="21"/>
  <c r="BZ5" i="21"/>
  <c r="P5" i="21"/>
  <c r="X5" i="21"/>
  <c r="AF5" i="21"/>
  <c r="AN5" i="21"/>
  <c r="AV5" i="21"/>
  <c r="AK5" i="21"/>
  <c r="BP5" i="21"/>
  <c r="N5" i="21"/>
  <c r="BK5" i="21"/>
  <c r="BS5" i="21"/>
  <c r="CA5" i="21"/>
  <c r="Q5" i="21"/>
  <c r="Y5" i="21"/>
  <c r="AG5" i="21"/>
  <c r="AO5" i="21"/>
  <c r="AW5" i="21"/>
  <c r="BO5" i="21"/>
  <c r="U5" i="21"/>
  <c r="CF5" i="21"/>
  <c r="AT5" i="21"/>
  <c r="BD5" i="21"/>
  <c r="BL5" i="21"/>
  <c r="BT5" i="21"/>
  <c r="CB5" i="21"/>
  <c r="R5" i="21"/>
  <c r="Z5" i="21"/>
  <c r="AH5" i="21"/>
  <c r="AP5" i="21"/>
  <c r="AX5" i="21"/>
  <c r="BG5" i="21"/>
  <c r="AC5" i="21"/>
  <c r="BH5" i="21"/>
  <c r="AL5" i="21"/>
  <c r="BE5" i="21"/>
  <c r="BM5" i="21"/>
  <c r="BU5" i="21"/>
  <c r="CC5" i="21"/>
  <c r="S5" i="21"/>
  <c r="AA5" i="21"/>
  <c r="AI5" i="21"/>
  <c r="AQ5" i="21"/>
  <c r="AY5" i="21"/>
  <c r="M5" i="21"/>
  <c r="BW5" i="21"/>
  <c r="BA5" i="21"/>
  <c r="BX5" i="21"/>
  <c r="V5" i="21"/>
  <c r="BF5" i="21"/>
  <c r="BN5" i="21"/>
  <c r="BV5" i="21"/>
  <c r="CD5" i="21"/>
  <c r="T5" i="21"/>
  <c r="AB5" i="21"/>
  <c r="AJ5" i="21"/>
  <c r="AR5" i="21"/>
  <c r="AZ5" i="21"/>
  <c r="CE5" i="21"/>
  <c r="AS5" i="21"/>
  <c r="AD5" i="21"/>
  <c r="BB5" i="21"/>
  <c r="BC26" i="15"/>
  <c r="T4" i="21" l="1"/>
  <c r="AB4" i="21"/>
  <c r="AJ4" i="21"/>
  <c r="AR4" i="21"/>
  <c r="AZ4" i="21"/>
  <c r="AK4" i="21"/>
  <c r="N4" i="21"/>
  <c r="AD4" i="21"/>
  <c r="BB4" i="21"/>
  <c r="O4" i="21"/>
  <c r="W4" i="21"/>
  <c r="AE4" i="21"/>
  <c r="AM4" i="21"/>
  <c r="AU4" i="21"/>
  <c r="Q4" i="21"/>
  <c r="Y4" i="21"/>
  <c r="AG4" i="21"/>
  <c r="AO4" i="21"/>
  <c r="AW4" i="21"/>
  <c r="R4" i="21"/>
  <c r="AH4" i="21"/>
  <c r="AP4" i="21"/>
  <c r="P4" i="21"/>
  <c r="X4" i="21"/>
  <c r="AF4" i="21"/>
  <c r="AN4" i="21"/>
  <c r="AV4" i="21"/>
  <c r="Z4" i="21"/>
  <c r="AX4" i="21"/>
  <c r="AL4" i="21"/>
  <c r="S4" i="21"/>
  <c r="AA4" i="21"/>
  <c r="AI4" i="21"/>
  <c r="AQ4" i="21"/>
  <c r="AY4" i="21"/>
  <c r="U4" i="21"/>
  <c r="AC4" i="21"/>
  <c r="AS4" i="21"/>
  <c r="BA4" i="21"/>
  <c r="V4" i="21"/>
  <c r="AT4" i="2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D7" i="17"/>
  <c r="D3" i="18"/>
  <c r="D6" i="18" s="1"/>
  <c r="D7" i="18" s="1"/>
  <c r="E3" i="18" l="1"/>
  <c r="Z6" i="17"/>
  <c r="Z5" i="17"/>
  <c r="E3" i="17"/>
  <c r="F3" i="17" s="1"/>
  <c r="G3" i="17" s="1"/>
  <c r="H3" i="17" s="1"/>
  <c r="I3" i="17" s="1"/>
  <c r="J3" i="17" s="1"/>
  <c r="K3" i="17" s="1"/>
  <c r="L3" i="17" s="1"/>
  <c r="M3" i="17" s="1"/>
  <c r="N3" i="17" s="1"/>
  <c r="O3" i="17" s="1"/>
  <c r="P3" i="17" s="1"/>
  <c r="Q3" i="17" s="1"/>
  <c r="R3" i="17" s="1"/>
  <c r="S3" i="17" s="1"/>
  <c r="T3" i="17" s="1"/>
  <c r="U3" i="17" s="1"/>
  <c r="V3" i="17" s="1"/>
  <c r="W3" i="17" s="1"/>
  <c r="X3" i="17" s="1"/>
  <c r="Y3" i="17" s="1"/>
  <c r="D6" i="15"/>
  <c r="E5" i="15"/>
  <c r="F5" i="15" s="1"/>
  <c r="G5" i="15" s="1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R5" i="15" s="1"/>
  <c r="S5" i="15" s="1"/>
  <c r="T5" i="15" s="1"/>
  <c r="U5" i="15" s="1"/>
  <c r="V5" i="15" s="1"/>
  <c r="W5" i="15" s="1"/>
  <c r="X5" i="15" s="1"/>
  <c r="Y5" i="15" s="1"/>
  <c r="Z5" i="15" s="1"/>
  <c r="AA5" i="15" s="1"/>
  <c r="AB5" i="15" s="1"/>
  <c r="AC5" i="15" s="1"/>
  <c r="AD5" i="15" s="1"/>
  <c r="AE5" i="15" s="1"/>
  <c r="AF5" i="15" s="1"/>
  <c r="AG5" i="15" s="1"/>
  <c r="AH5" i="15" s="1"/>
  <c r="AI5" i="15" s="1"/>
  <c r="AJ5" i="15" s="1"/>
  <c r="AK5" i="15" s="1"/>
  <c r="AL5" i="15" s="1"/>
  <c r="AM5" i="15" s="1"/>
  <c r="AN5" i="15" s="1"/>
  <c r="AO5" i="15" s="1"/>
  <c r="AP5" i="15" s="1"/>
  <c r="AQ5" i="15" s="1"/>
  <c r="AR5" i="15" s="1"/>
  <c r="AS5" i="15" s="1"/>
  <c r="AT5" i="15" s="1"/>
  <c r="AU5" i="15" s="1"/>
  <c r="AV5" i="15" s="1"/>
  <c r="AW5" i="15" s="1"/>
  <c r="AX5" i="15" s="1"/>
  <c r="AY5" i="15" s="1"/>
  <c r="AZ5" i="15" s="1"/>
  <c r="BA5" i="15" s="1"/>
  <c r="BB5" i="15" s="1"/>
  <c r="E4" i="15"/>
  <c r="F4" i="15" s="1"/>
  <c r="G4" i="15" s="1"/>
  <c r="H4" i="15" s="1"/>
  <c r="I4" i="15" s="1"/>
  <c r="J4" i="15" s="1"/>
  <c r="K4" i="15" s="1"/>
  <c r="L4" i="15" s="1"/>
  <c r="M4" i="15" s="1"/>
  <c r="N4" i="15" s="1"/>
  <c r="O4" i="15" s="1"/>
  <c r="P4" i="15" s="1"/>
  <c r="Q4" i="15" s="1"/>
  <c r="R4" i="15" s="1"/>
  <c r="S4" i="15" s="1"/>
  <c r="T4" i="15" s="1"/>
  <c r="U4" i="15" s="1"/>
  <c r="V4" i="15" s="1"/>
  <c r="E3" i="15"/>
  <c r="F3" i="15" s="1"/>
  <c r="G3" i="15" s="1"/>
  <c r="H3" i="15" s="1"/>
  <c r="I3" i="15" s="1"/>
  <c r="J3" i="15" s="1"/>
  <c r="K3" i="15" s="1"/>
  <c r="L3" i="15" s="1"/>
  <c r="M3" i="15" s="1"/>
  <c r="N3" i="15" s="1"/>
  <c r="O3" i="15" s="1"/>
  <c r="P3" i="15" s="1"/>
  <c r="Q3" i="15" s="1"/>
  <c r="R3" i="15" s="1"/>
  <c r="S3" i="15" s="1"/>
  <c r="T3" i="15" s="1"/>
  <c r="U3" i="15" s="1"/>
  <c r="V3" i="15" s="1"/>
  <c r="Z7" i="17" l="1"/>
  <c r="D36" i="15"/>
  <c r="D12" i="15"/>
  <c r="D24" i="15" s="1"/>
  <c r="D35" i="15"/>
  <c r="D20" i="15"/>
  <c r="E6" i="15"/>
  <c r="W3" i="15"/>
  <c r="X3" i="15" s="1"/>
  <c r="Y3" i="15" s="1"/>
  <c r="Z3" i="15" s="1"/>
  <c r="AA3" i="15" s="1"/>
  <c r="AB3" i="15" s="1"/>
  <c r="AC3" i="15" s="1"/>
  <c r="AD3" i="15" s="1"/>
  <c r="AE3" i="15" s="1"/>
  <c r="AF3" i="15" s="1"/>
  <c r="AG3" i="15" s="1"/>
  <c r="AH3" i="15" s="1"/>
  <c r="AI3" i="15" s="1"/>
  <c r="AJ3" i="15" s="1"/>
  <c r="AK3" i="15" s="1"/>
  <c r="AL3" i="15" s="1"/>
  <c r="AM3" i="15" s="1"/>
  <c r="AN3" i="15" s="1"/>
  <c r="AO3" i="15" s="1"/>
  <c r="AP3" i="15" s="1"/>
  <c r="AQ3" i="15" s="1"/>
  <c r="AR3" i="15" s="1"/>
  <c r="AS3" i="15" s="1"/>
  <c r="AT3" i="15" s="1"/>
  <c r="AU3" i="15" s="1"/>
  <c r="AV3" i="15" s="1"/>
  <c r="AW3" i="15" s="1"/>
  <c r="AX3" i="15" s="1"/>
  <c r="AY3" i="15" s="1"/>
  <c r="AZ3" i="15" s="1"/>
  <c r="BA3" i="15" s="1"/>
  <c r="BB3" i="15" s="1"/>
  <c r="W4" i="15"/>
  <c r="X4" i="15" s="1"/>
  <c r="Y4" i="15" s="1"/>
  <c r="Z4" i="15" s="1"/>
  <c r="AA4" i="15" s="1"/>
  <c r="AB4" i="15" s="1"/>
  <c r="AC4" i="15" s="1"/>
  <c r="AD4" i="15" s="1"/>
  <c r="AE4" i="15" s="1"/>
  <c r="AF4" i="15" s="1"/>
  <c r="AG4" i="15" s="1"/>
  <c r="AH4" i="15" s="1"/>
  <c r="AI4" i="15" s="1"/>
  <c r="AJ4" i="15" s="1"/>
  <c r="AK4" i="15" s="1"/>
  <c r="AL4" i="15" s="1"/>
  <c r="AM4" i="15" s="1"/>
  <c r="AN4" i="15" s="1"/>
  <c r="AO4" i="15" s="1"/>
  <c r="AP4" i="15" s="1"/>
  <c r="AQ4" i="15" s="1"/>
  <c r="AR4" i="15" s="1"/>
  <c r="AS4" i="15" s="1"/>
  <c r="AT4" i="15" s="1"/>
  <c r="AU4" i="15" s="1"/>
  <c r="AV4" i="15" s="1"/>
  <c r="AW4" i="15" s="1"/>
  <c r="AX4" i="15" s="1"/>
  <c r="AY4" i="15" s="1"/>
  <c r="AZ4" i="15" s="1"/>
  <c r="BA4" i="15" s="1"/>
  <c r="BB4" i="15" s="1"/>
  <c r="E6" i="18"/>
  <c r="E7" i="18" s="1"/>
  <c r="F3" i="18"/>
  <c r="E36" i="15" l="1"/>
  <c r="E12" i="15"/>
  <c r="E24" i="15" s="1"/>
  <c r="E20" i="15"/>
  <c r="E35" i="15"/>
  <c r="F6" i="15"/>
  <c r="F6" i="18"/>
  <c r="F7" i="18" s="1"/>
  <c r="G3" i="18"/>
  <c r="F36" i="15" l="1"/>
  <c r="F12" i="15"/>
  <c r="F24" i="15" s="1"/>
  <c r="F20" i="15"/>
  <c r="F35" i="15"/>
  <c r="G6" i="15"/>
  <c r="G6" i="18"/>
  <c r="G7" i="18" s="1"/>
  <c r="H3" i="18"/>
  <c r="G36" i="15" l="1"/>
  <c r="G12" i="15"/>
  <c r="G24" i="15" s="1"/>
  <c r="G20" i="15"/>
  <c r="G35" i="15"/>
  <c r="H6" i="15"/>
  <c r="H6" i="18"/>
  <c r="H7" i="18" s="1"/>
  <c r="I3" i="18"/>
  <c r="H36" i="15" l="1"/>
  <c r="H12" i="15"/>
  <c r="H24" i="15" s="1"/>
  <c r="H20" i="15"/>
  <c r="H35" i="15"/>
  <c r="I6" i="15"/>
  <c r="I6" i="18"/>
  <c r="I7" i="18" s="1"/>
  <c r="J3" i="18"/>
  <c r="I36" i="15" l="1"/>
  <c r="I12" i="15"/>
  <c r="I24" i="15" s="1"/>
  <c r="I20" i="15"/>
  <c r="I35" i="15"/>
  <c r="J6" i="15"/>
  <c r="J6" i="18"/>
  <c r="J7" i="18" s="1"/>
  <c r="K3" i="18"/>
  <c r="J36" i="15" l="1"/>
  <c r="J12" i="15"/>
  <c r="J24" i="15" s="1"/>
  <c r="J20" i="15"/>
  <c r="J35" i="15"/>
  <c r="K6" i="15"/>
  <c r="K6" i="18"/>
  <c r="K7" i="18" s="1"/>
  <c r="L3" i="18"/>
  <c r="K36" i="15" l="1"/>
  <c r="K12" i="15"/>
  <c r="K24" i="15" s="1"/>
  <c r="K20" i="15"/>
  <c r="K35" i="15"/>
  <c r="L6" i="15"/>
  <c r="L6" i="18"/>
  <c r="L7" i="18" s="1"/>
  <c r="M3" i="18"/>
  <c r="L36" i="15" l="1"/>
  <c r="L12" i="15"/>
  <c r="L24" i="15" s="1"/>
  <c r="L20" i="15"/>
  <c r="L35" i="15"/>
  <c r="M6" i="15"/>
  <c r="M6" i="18"/>
  <c r="M7" i="18" s="1"/>
  <c r="N3" i="18"/>
  <c r="M36" i="15" l="1"/>
  <c r="M12" i="15"/>
  <c r="M24" i="15" s="1"/>
  <c r="M20" i="15"/>
  <c r="M35" i="15"/>
  <c r="N6" i="15"/>
  <c r="N6" i="18"/>
  <c r="N7" i="18" s="1"/>
  <c r="O3" i="18"/>
  <c r="N36" i="15" l="1"/>
  <c r="N12" i="15"/>
  <c r="N24" i="15" s="1"/>
  <c r="N20" i="15"/>
  <c r="N35" i="15"/>
  <c r="O6" i="15"/>
  <c r="O6" i="18"/>
  <c r="O7" i="18" s="1"/>
  <c r="P3" i="18"/>
  <c r="O36" i="15" l="1"/>
  <c r="O12" i="15"/>
  <c r="O24" i="15" s="1"/>
  <c r="O20" i="15"/>
  <c r="O35" i="15"/>
  <c r="P6" i="15"/>
  <c r="P6" i="18"/>
  <c r="P7" i="18" s="1"/>
  <c r="Q3" i="18"/>
  <c r="Q6" i="18" s="1"/>
  <c r="Q7" i="18" s="1"/>
  <c r="P36" i="15" l="1"/>
  <c r="P12" i="15"/>
  <c r="P24" i="15" s="1"/>
  <c r="P20" i="15"/>
  <c r="P35" i="15"/>
  <c r="Q6" i="15"/>
  <c r="R3" i="18"/>
  <c r="R6" i="18" s="1"/>
  <c r="R7" i="18" s="1"/>
  <c r="Q36" i="15" l="1"/>
  <c r="Q12" i="15"/>
  <c r="Q24" i="15" s="1"/>
  <c r="Q20" i="15"/>
  <c r="Q35" i="15"/>
  <c r="R6" i="15"/>
  <c r="S3" i="18"/>
  <c r="S6" i="18" s="1"/>
  <c r="S7" i="18" s="1"/>
  <c r="R36" i="15" l="1"/>
  <c r="R12" i="15"/>
  <c r="R24" i="15" s="1"/>
  <c r="R20" i="15"/>
  <c r="R35" i="15"/>
  <c r="S6" i="15"/>
  <c r="T3" i="18"/>
  <c r="T6" i="18" s="1"/>
  <c r="T7" i="18" s="1"/>
  <c r="S36" i="15" l="1"/>
  <c r="S12" i="15"/>
  <c r="S24" i="15" s="1"/>
  <c r="S20" i="15"/>
  <c r="S35" i="15"/>
  <c r="T6" i="15"/>
  <c r="U3" i="18"/>
  <c r="U6" i="18" s="1"/>
  <c r="U7" i="18" s="1"/>
  <c r="T36" i="15" l="1"/>
  <c r="T12" i="15"/>
  <c r="T24" i="15" s="1"/>
  <c r="T20" i="15"/>
  <c r="T35" i="15"/>
  <c r="U6" i="15"/>
  <c r="V3" i="18"/>
  <c r="V6" i="18" s="1"/>
  <c r="V7" i="18" s="1"/>
  <c r="U36" i="15" l="1"/>
  <c r="U12" i="15"/>
  <c r="U24" i="15" s="1"/>
  <c r="U20" i="15"/>
  <c r="U35" i="15"/>
  <c r="V6" i="15"/>
  <c r="W3" i="18"/>
  <c r="W6" i="18" s="1"/>
  <c r="W7" i="18" s="1"/>
  <c r="V36" i="15" l="1"/>
  <c r="V12" i="15"/>
  <c r="V24" i="15" s="1"/>
  <c r="V20" i="15"/>
  <c r="V35" i="15"/>
  <c r="W6" i="15"/>
  <c r="X3" i="18"/>
  <c r="X6" i="18" s="1"/>
  <c r="X7" i="18" s="1"/>
  <c r="W36" i="15" l="1"/>
  <c r="W12" i="15"/>
  <c r="W24" i="15" s="1"/>
  <c r="W20" i="15"/>
  <c r="W35" i="15"/>
  <c r="X6" i="15"/>
  <c r="Y3" i="18"/>
  <c r="Y6" i="18" s="1"/>
  <c r="Y7" i="18" s="1"/>
  <c r="X36" i="15" l="1"/>
  <c r="X12" i="15"/>
  <c r="X24" i="15" s="1"/>
  <c r="X20" i="15"/>
  <c r="X35" i="15"/>
  <c r="Y6" i="15"/>
  <c r="Z3" i="18"/>
  <c r="Z6" i="18" s="1"/>
  <c r="Z7" i="18" s="1"/>
  <c r="Y36" i="15" l="1"/>
  <c r="Y12" i="15"/>
  <c r="Y24" i="15" s="1"/>
  <c r="Y20" i="15"/>
  <c r="Y35" i="15"/>
  <c r="Z6" i="15"/>
  <c r="AA3" i="18"/>
  <c r="AA6" i="18" s="1"/>
  <c r="AA7" i="18" s="1"/>
  <c r="Z36" i="15" l="1"/>
  <c r="Z12" i="15"/>
  <c r="Z24" i="15" s="1"/>
  <c r="Z20" i="15"/>
  <c r="Z35" i="15"/>
  <c r="AA6" i="15"/>
  <c r="AB3" i="18"/>
  <c r="AB6" i="18" s="1"/>
  <c r="AB7" i="18" s="1"/>
  <c r="AA36" i="15" l="1"/>
  <c r="AA12" i="15"/>
  <c r="AA24" i="15" s="1"/>
  <c r="AA20" i="15"/>
  <c r="AA35" i="15"/>
  <c r="AB6" i="15"/>
  <c r="AC3" i="18"/>
  <c r="AC6" i="18" s="1"/>
  <c r="AC7" i="18" s="1"/>
  <c r="AB36" i="15" l="1"/>
  <c r="AB12" i="15"/>
  <c r="AB24" i="15" s="1"/>
  <c r="AB20" i="15"/>
  <c r="AB35" i="15"/>
  <c r="AC6" i="15"/>
  <c r="AD3" i="18"/>
  <c r="AD6" i="18" s="1"/>
  <c r="AD7" i="18" s="1"/>
  <c r="AC36" i="15" l="1"/>
  <c r="AC12" i="15"/>
  <c r="AC24" i="15" s="1"/>
  <c r="AC20" i="15"/>
  <c r="AC35" i="15"/>
  <c r="AD6" i="15"/>
  <c r="AE3" i="18"/>
  <c r="AE6" i="18" s="1"/>
  <c r="AE7" i="18" s="1"/>
  <c r="AD36" i="15" l="1"/>
  <c r="AD12" i="15"/>
  <c r="AD24" i="15" s="1"/>
  <c r="AD20" i="15"/>
  <c r="AD35" i="15"/>
  <c r="AE6" i="15"/>
  <c r="AF3" i="18"/>
  <c r="AF6" i="18" s="1"/>
  <c r="AF7" i="18" s="1"/>
  <c r="AE36" i="15" l="1"/>
  <c r="AE12" i="15"/>
  <c r="AE24" i="15" s="1"/>
  <c r="AE20" i="15"/>
  <c r="AE35" i="15"/>
  <c r="AF6" i="15"/>
  <c r="AG3" i="18"/>
  <c r="AG6" i="18" s="1"/>
  <c r="AG7" i="18" s="1"/>
  <c r="AF36" i="15" l="1"/>
  <c r="AF12" i="15"/>
  <c r="AF24" i="15" s="1"/>
  <c r="AF20" i="15"/>
  <c r="AF35" i="15"/>
  <c r="AG6" i="15"/>
  <c r="AH3" i="18"/>
  <c r="AH6" i="18" s="1"/>
  <c r="AH7" i="18" s="1"/>
  <c r="AG36" i="15" l="1"/>
  <c r="AG12" i="15"/>
  <c r="AG24" i="15" s="1"/>
  <c r="AG20" i="15"/>
  <c r="AG35" i="15"/>
  <c r="AH6" i="15"/>
  <c r="AI3" i="18"/>
  <c r="AI6" i="18" s="1"/>
  <c r="AI7" i="18" s="1"/>
  <c r="AH36" i="15" l="1"/>
  <c r="AH12" i="15"/>
  <c r="AH24" i="15" s="1"/>
  <c r="AH20" i="15"/>
  <c r="AH35" i="15"/>
  <c r="AI6" i="15"/>
  <c r="AJ3" i="18"/>
  <c r="AJ6" i="18" s="1"/>
  <c r="AJ7" i="18" s="1"/>
  <c r="AI36" i="15" l="1"/>
  <c r="AI12" i="15"/>
  <c r="AI24" i="15" s="1"/>
  <c r="AI20" i="15"/>
  <c r="AI35" i="15"/>
  <c r="AJ6" i="15"/>
  <c r="AK3" i="18"/>
  <c r="AK6" i="18" s="1"/>
  <c r="AK7" i="18" s="1"/>
  <c r="AJ36" i="15" l="1"/>
  <c r="AJ12" i="15"/>
  <c r="AJ24" i="15" s="1"/>
  <c r="AJ20" i="15"/>
  <c r="AJ35" i="15"/>
  <c r="AK6" i="15"/>
  <c r="AL3" i="18"/>
  <c r="AL6" i="18" s="1"/>
  <c r="AL7" i="18" s="1"/>
  <c r="AK36" i="15" l="1"/>
  <c r="AK12" i="15"/>
  <c r="AK24" i="15" s="1"/>
  <c r="AK20" i="15"/>
  <c r="AK35" i="15"/>
  <c r="AL6" i="15"/>
  <c r="AM3" i="18"/>
  <c r="AM6" i="18" s="1"/>
  <c r="AM7" i="18" s="1"/>
  <c r="AL36" i="15" l="1"/>
  <c r="AL12" i="15"/>
  <c r="AL24" i="15" s="1"/>
  <c r="AL20" i="15"/>
  <c r="AL35" i="15"/>
  <c r="AM6" i="15"/>
  <c r="AN3" i="18"/>
  <c r="AN6" i="18" s="1"/>
  <c r="AN7" i="18" s="1"/>
  <c r="AM36" i="15" l="1"/>
  <c r="AM12" i="15"/>
  <c r="AM24" i="15" s="1"/>
  <c r="AM20" i="15"/>
  <c r="AM35" i="15"/>
  <c r="AN6" i="15"/>
  <c r="AO3" i="18"/>
  <c r="AO6" i="18" s="1"/>
  <c r="AO7" i="18" s="1"/>
  <c r="AN36" i="15" l="1"/>
  <c r="AN12" i="15"/>
  <c r="AN24" i="15" s="1"/>
  <c r="AN20" i="15"/>
  <c r="AN35" i="15"/>
  <c r="AO6" i="15"/>
  <c r="AP3" i="18"/>
  <c r="AP6" i="18" s="1"/>
  <c r="AP7" i="18" s="1"/>
  <c r="AO36" i="15" l="1"/>
  <c r="AO12" i="15"/>
  <c r="AO24" i="15" s="1"/>
  <c r="AO20" i="15"/>
  <c r="AO35" i="15"/>
  <c r="AP6" i="15"/>
  <c r="AQ3" i="18"/>
  <c r="AQ6" i="18" s="1"/>
  <c r="AQ7" i="18" s="1"/>
  <c r="AP36" i="15" l="1"/>
  <c r="AP12" i="15"/>
  <c r="AP24" i="15" s="1"/>
  <c r="AP20" i="15"/>
  <c r="AP35" i="15"/>
  <c r="AQ6" i="15"/>
  <c r="AR3" i="18"/>
  <c r="AR6" i="18" s="1"/>
  <c r="AR7" i="18" s="1"/>
  <c r="AQ36" i="15" l="1"/>
  <c r="AQ12" i="15"/>
  <c r="AQ24" i="15" s="1"/>
  <c r="AQ20" i="15"/>
  <c r="AQ35" i="15"/>
  <c r="AR6" i="15"/>
  <c r="AS3" i="18"/>
  <c r="AS6" i="18" s="1"/>
  <c r="AS7" i="18" s="1"/>
  <c r="AR36" i="15" l="1"/>
  <c r="AR12" i="15"/>
  <c r="AR24" i="15" s="1"/>
  <c r="AR20" i="15"/>
  <c r="AR35" i="15"/>
  <c r="AS6" i="15"/>
  <c r="AT3" i="18"/>
  <c r="AS36" i="15" l="1"/>
  <c r="AS12" i="15"/>
  <c r="AS24" i="15" s="1"/>
  <c r="AS35" i="15"/>
  <c r="AS20" i="15"/>
  <c r="AT6" i="15"/>
  <c r="AT6" i="18"/>
  <c r="AT7" i="18" s="1"/>
  <c r="AU3" i="18"/>
  <c r="AT36" i="15" l="1"/>
  <c r="AT12" i="15"/>
  <c r="AT24" i="15" s="1"/>
  <c r="AT35" i="15"/>
  <c r="AT20" i="15"/>
  <c r="AU6" i="15"/>
  <c r="AU6" i="18"/>
  <c r="AU7" i="18" s="1"/>
  <c r="AV3" i="18"/>
  <c r="AU36" i="15" l="1"/>
  <c r="AU12" i="15"/>
  <c r="AU24" i="15" s="1"/>
  <c r="AU35" i="15"/>
  <c r="AU20" i="15"/>
  <c r="AV6" i="15"/>
  <c r="AV6" i="18"/>
  <c r="AV7" i="18" s="1"/>
  <c r="AW3" i="18"/>
  <c r="AV36" i="15" l="1"/>
  <c r="AV12" i="15"/>
  <c r="AV24" i="15" s="1"/>
  <c r="AV35" i="15"/>
  <c r="AV20" i="15"/>
  <c r="AW6" i="15"/>
  <c r="AW6" i="18"/>
  <c r="AW7" i="18" s="1"/>
  <c r="AX3" i="18"/>
  <c r="AW36" i="15" l="1"/>
  <c r="AW12" i="15"/>
  <c r="AW24" i="15" s="1"/>
  <c r="AW35" i="15"/>
  <c r="AW20" i="15"/>
  <c r="AX6" i="15"/>
  <c r="AX6" i="18"/>
  <c r="AX7" i="18" s="1"/>
  <c r="BX7" i="18" s="1"/>
  <c r="AY3" i="18"/>
  <c r="AP8" i="18" l="1"/>
  <c r="F19" i="20"/>
  <c r="E26" i="21"/>
  <c r="AX36" i="15"/>
  <c r="AX12" i="15"/>
  <c r="AX24" i="15" s="1"/>
  <c r="AX35" i="15"/>
  <c r="AX20" i="15"/>
  <c r="AY6" i="15"/>
  <c r="X8" i="18"/>
  <c r="AH8" i="18"/>
  <c r="AW8" i="18"/>
  <c r="Z8" i="18"/>
  <c r="AL8" i="18"/>
  <c r="S8" i="18"/>
  <c r="R8" i="18"/>
  <c r="AD8" i="18"/>
  <c r="AQ8" i="18"/>
  <c r="D8" i="18"/>
  <c r="C8" i="18"/>
  <c r="E8" i="18"/>
  <c r="F8" i="18"/>
  <c r="G8" i="18"/>
  <c r="H8" i="18"/>
  <c r="I8" i="18"/>
  <c r="J8" i="18"/>
  <c r="K8" i="18"/>
  <c r="L8" i="18"/>
  <c r="M8" i="18"/>
  <c r="N8" i="18"/>
  <c r="O8" i="18"/>
  <c r="P8" i="18"/>
  <c r="W8" i="18"/>
  <c r="V8" i="18"/>
  <c r="AV8" i="18"/>
  <c r="AC8" i="18"/>
  <c r="AN8" i="18"/>
  <c r="AM8" i="18"/>
  <c r="AK8" i="18"/>
  <c r="AS8" i="18"/>
  <c r="AU8" i="18"/>
  <c r="U8" i="18"/>
  <c r="AG8" i="18"/>
  <c r="AB8" i="18"/>
  <c r="AR8" i="18"/>
  <c r="AT8" i="18"/>
  <c r="T8" i="18"/>
  <c r="AJ8" i="18"/>
  <c r="AI8" i="18"/>
  <c r="AO8" i="18"/>
  <c r="Y8" i="18"/>
  <c r="AF8" i="18"/>
  <c r="AA8" i="18"/>
  <c r="AX8" i="18"/>
  <c r="Q8" i="18"/>
  <c r="AE8" i="18"/>
  <c r="BC19" i="15"/>
  <c r="AZ3" i="18"/>
  <c r="BQ23" i="21" l="1"/>
  <c r="U25" i="21"/>
  <c r="AS25" i="21"/>
  <c r="BI25" i="21"/>
  <c r="CG25" i="21"/>
  <c r="BJ23" i="21"/>
  <c r="BR23" i="21"/>
  <c r="BZ23" i="21"/>
  <c r="AZ28" i="15" s="1"/>
  <c r="N25" i="21"/>
  <c r="V25" i="21"/>
  <c r="AD25" i="21"/>
  <c r="AL25" i="21"/>
  <c r="AT25" i="21"/>
  <c r="BB25" i="21"/>
  <c r="BJ25" i="21"/>
  <c r="BR25" i="21"/>
  <c r="BZ25" i="21"/>
  <c r="M25" i="21"/>
  <c r="BC23" i="21"/>
  <c r="BK23" i="21"/>
  <c r="BS23" i="21"/>
  <c r="CA23" i="21"/>
  <c r="O25" i="21"/>
  <c r="W25" i="21"/>
  <c r="AE25" i="21"/>
  <c r="AM25" i="21"/>
  <c r="AU25" i="21"/>
  <c r="BC25" i="21"/>
  <c r="BK25" i="21"/>
  <c r="BS25" i="21"/>
  <c r="CA25" i="21"/>
  <c r="BH23" i="21"/>
  <c r="BP23" i="21"/>
  <c r="BX23" i="21"/>
  <c r="CF23" i="21"/>
  <c r="AB25" i="21"/>
  <c r="AR25" i="21"/>
  <c r="BX25" i="21"/>
  <c r="BD23" i="21"/>
  <c r="BL23" i="21"/>
  <c r="BT23" i="21"/>
  <c r="CB23" i="21"/>
  <c r="P25" i="21"/>
  <c r="X25" i="21"/>
  <c r="AF25" i="21"/>
  <c r="AN25" i="21"/>
  <c r="AV25" i="21"/>
  <c r="BD25" i="21"/>
  <c r="BL25" i="21"/>
  <c r="BT25" i="21"/>
  <c r="CB25" i="21"/>
  <c r="AG25" i="21"/>
  <c r="BU25" i="21"/>
  <c r="BI23" i="21"/>
  <c r="AI28" i="15" s="1"/>
  <c r="CG23" i="21"/>
  <c r="AK25" i="21"/>
  <c r="BA25" i="21"/>
  <c r="BY25" i="21"/>
  <c r="BE23" i="21"/>
  <c r="BM23" i="21"/>
  <c r="BU23" i="21"/>
  <c r="CC23" i="21"/>
  <c r="Q25" i="21"/>
  <c r="Y25" i="21"/>
  <c r="AO25" i="21"/>
  <c r="AW25" i="21"/>
  <c r="BE25" i="21"/>
  <c r="BM25" i="21"/>
  <c r="CC25" i="21"/>
  <c r="BF23" i="21"/>
  <c r="BN23" i="21"/>
  <c r="BV23" i="21"/>
  <c r="CD23" i="21"/>
  <c r="R25" i="21"/>
  <c r="Z25" i="21"/>
  <c r="AH25" i="21"/>
  <c r="AP25" i="21"/>
  <c r="AX25" i="21"/>
  <c r="BF25" i="21"/>
  <c r="BN25" i="21"/>
  <c r="BV25" i="21"/>
  <c r="CD25" i="21"/>
  <c r="BG23" i="21"/>
  <c r="BO23" i="21"/>
  <c r="BW23" i="21"/>
  <c r="CE23" i="21"/>
  <c r="S25" i="21"/>
  <c r="AA25" i="21"/>
  <c r="AI25" i="21"/>
  <c r="AQ25" i="21"/>
  <c r="AY25" i="21"/>
  <c r="BG25" i="21"/>
  <c r="BO25" i="21"/>
  <c r="BW25" i="21"/>
  <c r="CE25" i="21"/>
  <c r="T25" i="21"/>
  <c r="AJ25" i="21"/>
  <c r="AZ25" i="21"/>
  <c r="BH25" i="21"/>
  <c r="BP25" i="21"/>
  <c r="CF25" i="21"/>
  <c r="BY23" i="21"/>
  <c r="AC25" i="21"/>
  <c r="BQ25" i="21"/>
  <c r="AK24" i="21"/>
  <c r="Y24" i="21"/>
  <c r="AW24" i="21"/>
  <c r="AS24" i="21"/>
  <c r="AG24" i="21"/>
  <c r="M24" i="21"/>
  <c r="CG24" i="21"/>
  <c r="BY24" i="21"/>
  <c r="AO24" i="21"/>
  <c r="U24" i="21"/>
  <c r="BE24" i="21"/>
  <c r="BU24" i="21"/>
  <c r="Q24" i="21"/>
  <c r="BM24" i="21"/>
  <c r="AC24" i="21"/>
  <c r="N24" i="21"/>
  <c r="BA24" i="21"/>
  <c r="BI24" i="21"/>
  <c r="BQ24" i="21"/>
  <c r="CC24" i="21"/>
  <c r="CE24" i="21"/>
  <c r="AX23" i="21"/>
  <c r="AX24" i="21"/>
  <c r="CB24" i="21"/>
  <c r="R23" i="21"/>
  <c r="AN24" i="21"/>
  <c r="T23" i="21"/>
  <c r="AT23" i="21"/>
  <c r="W23" i="21"/>
  <c r="BN24" i="21"/>
  <c r="AL24" i="21"/>
  <c r="AS23" i="21"/>
  <c r="X24" i="21"/>
  <c r="Q23" i="21"/>
  <c r="Z23" i="21"/>
  <c r="BH24" i="21"/>
  <c r="S24" i="21"/>
  <c r="BR24" i="21"/>
  <c r="BL24" i="21"/>
  <c r="N23" i="21"/>
  <c r="R24" i="21"/>
  <c r="AU23" i="21"/>
  <c r="BP24" i="21"/>
  <c r="P24" i="21"/>
  <c r="BB24" i="21"/>
  <c r="AK23" i="21"/>
  <c r="AJ23" i="21"/>
  <c r="BJ24" i="21"/>
  <c r="AJ24" i="21"/>
  <c r="BV24" i="21"/>
  <c r="AT24" i="21"/>
  <c r="AA24" i="21"/>
  <c r="AH23" i="21"/>
  <c r="BZ24" i="21"/>
  <c r="AA23" i="21"/>
  <c r="BG24" i="21"/>
  <c r="AE24" i="21"/>
  <c r="AL23" i="21"/>
  <c r="L28" i="15" s="1"/>
  <c r="AC23" i="21"/>
  <c r="AV24" i="21"/>
  <c r="AM23" i="21"/>
  <c r="M28" i="15" s="1"/>
  <c r="BO24" i="21"/>
  <c r="AF24" i="21"/>
  <c r="CF24" i="21"/>
  <c r="X23" i="21"/>
  <c r="BS24" i="21"/>
  <c r="AW23" i="21"/>
  <c r="AZ24" i="21"/>
  <c r="Y23" i="21"/>
  <c r="AI24" i="21"/>
  <c r="AY23" i="21"/>
  <c r="U23" i="21"/>
  <c r="AV23" i="21"/>
  <c r="V28" i="15" s="1"/>
  <c r="BA23" i="21"/>
  <c r="AB23" i="21"/>
  <c r="AI23" i="21"/>
  <c r="AR23" i="21"/>
  <c r="AU24" i="21"/>
  <c r="AD23" i="21"/>
  <c r="P23" i="21"/>
  <c r="AZ23" i="21"/>
  <c r="BX24" i="21"/>
  <c r="AE23" i="21"/>
  <c r="BD24" i="21"/>
  <c r="BF24" i="21"/>
  <c r="V24" i="21"/>
  <c r="BB23" i="21"/>
  <c r="CD24" i="21"/>
  <c r="AF23" i="21"/>
  <c r="AM24" i="21"/>
  <c r="O23" i="21"/>
  <c r="W24" i="21"/>
  <c r="AN23" i="21"/>
  <c r="AR24" i="21"/>
  <c r="AO23" i="21"/>
  <c r="Z24" i="21"/>
  <c r="AG23" i="21"/>
  <c r="G28" i="15" s="1"/>
  <c r="BT24" i="21"/>
  <c r="AH24" i="21"/>
  <c r="AQ23" i="21"/>
  <c r="AD24" i="21"/>
  <c r="V23" i="21"/>
  <c r="M23" i="21"/>
  <c r="BC24" i="21"/>
  <c r="AQ24" i="21"/>
  <c r="AY24" i="21"/>
  <c r="O24" i="21"/>
  <c r="S23" i="21"/>
  <c r="BW24" i="21"/>
  <c r="T24" i="21"/>
  <c r="AP24" i="21"/>
  <c r="CA24" i="21"/>
  <c r="BK24" i="21"/>
  <c r="AB24" i="21"/>
  <c r="AP23" i="21"/>
  <c r="BW9" i="20"/>
  <c r="BO9" i="20"/>
  <c r="BG9" i="20"/>
  <c r="AY9" i="20"/>
  <c r="AP9" i="20"/>
  <c r="AG9" i="20"/>
  <c r="Q32" i="15" s="1"/>
  <c r="Y9" i="20"/>
  <c r="I32" i="15" s="1"/>
  <c r="P9" i="20"/>
  <c r="H9" i="20"/>
  <c r="BV9" i="20"/>
  <c r="BN9" i="20"/>
  <c r="BF9" i="20"/>
  <c r="AX9" i="20"/>
  <c r="AO9" i="20"/>
  <c r="AF9" i="20"/>
  <c r="X9" i="20"/>
  <c r="O9" i="20"/>
  <c r="G9" i="20"/>
  <c r="BU9" i="20"/>
  <c r="BM9" i="20"/>
  <c r="AW32" i="15" s="1"/>
  <c r="BE9" i="20"/>
  <c r="AO32" i="15" s="1"/>
  <c r="AW9" i="20"/>
  <c r="AN9" i="20"/>
  <c r="AE9" i="20"/>
  <c r="W9" i="20"/>
  <c r="N9" i="20"/>
  <c r="F9" i="20"/>
  <c r="BT9" i="20"/>
  <c r="BL9" i="20"/>
  <c r="BD9" i="20"/>
  <c r="AN32" i="15" s="1"/>
  <c r="AU9" i="20"/>
  <c r="AE32" i="15" s="1"/>
  <c r="AL9" i="20"/>
  <c r="AD9" i="20"/>
  <c r="N32" i="15" s="1"/>
  <c r="V9" i="20"/>
  <c r="M9" i="20"/>
  <c r="E9" i="20"/>
  <c r="BS9" i="20"/>
  <c r="BK9" i="20"/>
  <c r="BC9" i="20"/>
  <c r="AT9" i="20"/>
  <c r="AD32" i="15" s="1"/>
  <c r="AK9" i="20"/>
  <c r="U32" i="15" s="1"/>
  <c r="AC9" i="20"/>
  <c r="T9" i="20"/>
  <c r="D32" i="15" s="1"/>
  <c r="L9" i="20"/>
  <c r="D9" i="20"/>
  <c r="BR9" i="20"/>
  <c r="BJ9" i="20"/>
  <c r="BB9" i="20"/>
  <c r="AS9" i="20"/>
  <c r="AC32" i="15" s="1"/>
  <c r="AJ9" i="20"/>
  <c r="T32" i="15" s="1"/>
  <c r="AB9" i="20"/>
  <c r="S9" i="20"/>
  <c r="K9" i="20"/>
  <c r="C9" i="20"/>
  <c r="BQ9" i="20"/>
  <c r="BI9" i="20"/>
  <c r="AS32" i="15" s="1"/>
  <c r="BA9" i="20"/>
  <c r="AK32" i="15" s="1"/>
  <c r="AR9" i="20"/>
  <c r="AB32" i="15" s="1"/>
  <c r="AI9" i="20"/>
  <c r="S32" i="15" s="1"/>
  <c r="AA9" i="20"/>
  <c r="R9" i="20"/>
  <c r="J9" i="20"/>
  <c r="BP9" i="20"/>
  <c r="BH9" i="20"/>
  <c r="AR32" i="15" s="1"/>
  <c r="AZ9" i="20"/>
  <c r="AQ9" i="20"/>
  <c r="AA32" i="15" s="1"/>
  <c r="AH9" i="20"/>
  <c r="R32" i="15" s="1"/>
  <c r="Z9" i="20"/>
  <c r="J32" i="15" s="1"/>
  <c r="Q9" i="20"/>
  <c r="I9" i="20"/>
  <c r="AV9" i="20"/>
  <c r="U9" i="20"/>
  <c r="AM9" i="20"/>
  <c r="W32" i="15" s="1"/>
  <c r="AY36" i="15"/>
  <c r="AY12" i="15"/>
  <c r="AY24" i="15" s="1"/>
  <c r="AY35" i="15"/>
  <c r="AI16" i="15"/>
  <c r="AY20" i="15"/>
  <c r="W16" i="15"/>
  <c r="V16" i="15"/>
  <c r="R16" i="15"/>
  <c r="D16" i="15"/>
  <c r="AG16" i="15"/>
  <c r="AH16" i="15"/>
  <c r="AB16" i="15"/>
  <c r="H16" i="15"/>
  <c r="J16" i="15"/>
  <c r="G16" i="15"/>
  <c r="X16" i="15"/>
  <c r="Z16" i="15"/>
  <c r="E16" i="15"/>
  <c r="I16" i="15"/>
  <c r="N16" i="15"/>
  <c r="AZ6" i="15"/>
  <c r="AF16" i="15"/>
  <c r="AC16" i="15"/>
  <c r="F16" i="15"/>
  <c r="M16" i="15"/>
  <c r="AE16" i="15"/>
  <c r="AA16" i="15"/>
  <c r="S16" i="15"/>
  <c r="O16" i="15"/>
  <c r="Y16" i="15"/>
  <c r="U16" i="15"/>
  <c r="L16" i="15"/>
  <c r="T16" i="15"/>
  <c r="K16" i="15"/>
  <c r="P16" i="15"/>
  <c r="Q16" i="15"/>
  <c r="AJ16" i="15"/>
  <c r="AD16" i="15"/>
  <c r="BA3" i="18"/>
  <c r="AK16" i="15" s="1"/>
  <c r="T28" i="15" l="1"/>
  <c r="O32" i="15"/>
  <c r="AT32" i="15"/>
  <c r="AV28" i="15"/>
  <c r="V32" i="15"/>
  <c r="M32" i="15"/>
  <c r="Z32" i="15"/>
  <c r="AI32" i="15"/>
  <c r="AI44" i="15" s="1"/>
  <c r="AZ32" i="15"/>
  <c r="P32" i="15"/>
  <c r="AQ32" i="15"/>
  <c r="AU32" i="15"/>
  <c r="Y32" i="15"/>
  <c r="AY32" i="15"/>
  <c r="Z28" i="15"/>
  <c r="AM32" i="15"/>
  <c r="G32" i="15"/>
  <c r="AH32" i="15"/>
  <c r="AJ32" i="15"/>
  <c r="E32" i="15"/>
  <c r="K32" i="15"/>
  <c r="AL32" i="15"/>
  <c r="AP32" i="15"/>
  <c r="AH28" i="15"/>
  <c r="AH44" i="15" s="1"/>
  <c r="H32" i="15"/>
  <c r="L32" i="15"/>
  <c r="AF32" i="15"/>
  <c r="X32" i="15"/>
  <c r="AX32" i="15"/>
  <c r="AV32" i="15"/>
  <c r="F32" i="15"/>
  <c r="AG32" i="15"/>
  <c r="X28" i="15"/>
  <c r="X44" i="15" s="1"/>
  <c r="N28" i="15"/>
  <c r="N44" i="15" s="1"/>
  <c r="S28" i="15"/>
  <c r="S44" i="15" s="1"/>
  <c r="AL28" i="15"/>
  <c r="AL44" i="15" s="1"/>
  <c r="W28" i="15"/>
  <c r="K28" i="15"/>
  <c r="F28" i="15"/>
  <c r="O28" i="15"/>
  <c r="AB28" i="15"/>
  <c r="AB44" i="15" s="1"/>
  <c r="E28" i="15"/>
  <c r="AA28" i="15"/>
  <c r="AA44" i="15" s="1"/>
  <c r="D28" i="15"/>
  <c r="D44" i="15" s="1"/>
  <c r="Y28" i="15"/>
  <c r="Y44" i="15" s="1"/>
  <c r="J28" i="15"/>
  <c r="J44" i="15" s="1"/>
  <c r="AN28" i="15"/>
  <c r="AN44" i="15" s="1"/>
  <c r="AD28" i="15"/>
  <c r="AD44" i="15" s="1"/>
  <c r="AR28" i="15"/>
  <c r="AR44" i="15" s="1"/>
  <c r="AY28" i="15"/>
  <c r="AY44" i="15" s="1"/>
  <c r="AF28" i="15"/>
  <c r="AF44" i="15" s="1"/>
  <c r="AJ28" i="15"/>
  <c r="R28" i="15"/>
  <c r="R44" i="15" s="1"/>
  <c r="H28" i="15"/>
  <c r="AW28" i="15"/>
  <c r="AU28" i="15"/>
  <c r="AS28" i="15"/>
  <c r="AS44" i="15" s="1"/>
  <c r="Q28" i="15"/>
  <c r="Q44" i="15" s="1"/>
  <c r="I28" i="15"/>
  <c r="I44" i="15" s="1"/>
  <c r="AO28" i="15"/>
  <c r="AO44" i="15" s="1"/>
  <c r="AM28" i="15"/>
  <c r="AM44" i="15" s="1"/>
  <c r="AK28" i="15"/>
  <c r="AK44" i="15" s="1"/>
  <c r="P28" i="15"/>
  <c r="AG28" i="15"/>
  <c r="AE28" i="15"/>
  <c r="AE44" i="15" s="1"/>
  <c r="AC28" i="15"/>
  <c r="AC44" i="15" s="1"/>
  <c r="U28" i="15"/>
  <c r="U44" i="15" s="1"/>
  <c r="AX28" i="15"/>
  <c r="AX44" i="15" s="1"/>
  <c r="AT28" i="15"/>
  <c r="AT44" i="15" s="1"/>
  <c r="AP28" i="15"/>
  <c r="AQ28" i="15"/>
  <c r="AQ44" i="15" s="1"/>
  <c r="AV44" i="15"/>
  <c r="CH23" i="21"/>
  <c r="O44" i="15"/>
  <c r="M44" i="15"/>
  <c r="AW44" i="15"/>
  <c r="CH24" i="21"/>
  <c r="T44" i="15"/>
  <c r="W44" i="15"/>
  <c r="L44" i="15"/>
  <c r="CH25" i="21"/>
  <c r="BX9" i="20"/>
  <c r="G44" i="15"/>
  <c r="V44" i="15"/>
  <c r="AZ36" i="15"/>
  <c r="AZ12" i="15"/>
  <c r="AZ24" i="15" s="1"/>
  <c r="AZ35" i="15"/>
  <c r="AZ20" i="15"/>
  <c r="BA6" i="15"/>
  <c r="BA32" i="15" s="1"/>
  <c r="BB3" i="18"/>
  <c r="E44" i="15" l="1"/>
  <c r="AG44" i="15"/>
  <c r="AJ44" i="15"/>
  <c r="P44" i="15"/>
  <c r="F44" i="15"/>
  <c r="Z44" i="15"/>
  <c r="K44" i="15"/>
  <c r="AP44" i="15"/>
  <c r="AU44" i="15"/>
  <c r="H44" i="15"/>
  <c r="BA28" i="15"/>
  <c r="BA36" i="15"/>
  <c r="AL16" i="15"/>
  <c r="BA12" i="15"/>
  <c r="BA24" i="15" s="1"/>
  <c r="BA35" i="15"/>
  <c r="BA20" i="15"/>
  <c r="AZ44" i="15"/>
  <c r="BB6" i="15"/>
  <c r="BC3" i="18"/>
  <c r="AM16" i="15" s="1"/>
  <c r="BB28" i="15" l="1"/>
  <c r="BC28" i="15" s="1"/>
  <c r="BB32" i="15"/>
  <c r="BC32" i="15" s="1"/>
  <c r="BB36" i="15"/>
  <c r="BC36" i="15" s="1"/>
  <c r="BC17" i="15"/>
  <c r="BB12" i="15"/>
  <c r="BB24" i="15" s="1"/>
  <c r="I23" i="15"/>
  <c r="I45" i="15" s="1"/>
  <c r="BB35" i="15"/>
  <c r="BC35" i="15" s="1"/>
  <c r="G23" i="15"/>
  <c r="G45" i="15" s="1"/>
  <c r="AJ23" i="15"/>
  <c r="AJ45" i="15" s="1"/>
  <c r="V23" i="15"/>
  <c r="V45" i="15" s="1"/>
  <c r="R23" i="15"/>
  <c r="R45" i="15" s="1"/>
  <c r="L23" i="15"/>
  <c r="L45" i="15" s="1"/>
  <c r="AL23" i="15"/>
  <c r="AL45" i="15" s="1"/>
  <c r="K23" i="15"/>
  <c r="K45" i="15" s="1"/>
  <c r="AB23" i="15"/>
  <c r="AB45" i="15" s="1"/>
  <c r="D23" i="15"/>
  <c r="D45" i="15" s="1"/>
  <c r="D46" i="15" s="1"/>
  <c r="AF23" i="15"/>
  <c r="AF45" i="15" s="1"/>
  <c r="J23" i="15"/>
  <c r="J45" i="15" s="1"/>
  <c r="N23" i="15"/>
  <c r="N45" i="15" s="1"/>
  <c r="AI23" i="15"/>
  <c r="AI45" i="15" s="1"/>
  <c r="H23" i="15"/>
  <c r="H45" i="15" s="1"/>
  <c r="AD23" i="15"/>
  <c r="AD45" i="15" s="1"/>
  <c r="Y23" i="15"/>
  <c r="Y45" i="15" s="1"/>
  <c r="AM23" i="15"/>
  <c r="AM45" i="15" s="1"/>
  <c r="AK23" i="15"/>
  <c r="AK45" i="15" s="1"/>
  <c r="AG23" i="15"/>
  <c r="AG45" i="15" s="1"/>
  <c r="BB20" i="15"/>
  <c r="BC20" i="15" s="1"/>
  <c r="BA44" i="15"/>
  <c r="BD3" i="18"/>
  <c r="AN16" i="15" l="1"/>
  <c r="AN23" i="15" s="1"/>
  <c r="AN45" i="15" s="1"/>
  <c r="U23" i="15"/>
  <c r="U45" i="15" s="1"/>
  <c r="E23" i="15"/>
  <c r="E45" i="15" s="1"/>
  <c r="E46" i="15" s="1"/>
  <c r="AC23" i="15"/>
  <c r="AC45" i="15" s="1"/>
  <c r="AH23" i="15"/>
  <c r="AH45" i="15" s="1"/>
  <c r="AA23" i="15"/>
  <c r="AA45" i="15" s="1"/>
  <c r="AE23" i="15"/>
  <c r="AE45" i="15" s="1"/>
  <c r="F23" i="15"/>
  <c r="F45" i="15" s="1"/>
  <c r="M23" i="15"/>
  <c r="M45" i="15" s="1"/>
  <c r="S23" i="15"/>
  <c r="S45" i="15" s="1"/>
  <c r="Z23" i="15"/>
  <c r="Z45" i="15" s="1"/>
  <c r="W23" i="15"/>
  <c r="W45" i="15" s="1"/>
  <c r="O23" i="15"/>
  <c r="O45" i="15" s="1"/>
  <c r="Q23" i="15"/>
  <c r="Q45" i="15" s="1"/>
  <c r="P23" i="15"/>
  <c r="P45" i="15" s="1"/>
  <c r="X23" i="15"/>
  <c r="X45" i="15" s="1"/>
  <c r="BB44" i="15"/>
  <c r="BC44" i="15" s="1"/>
  <c r="T23" i="15"/>
  <c r="T45" i="15" s="1"/>
  <c r="BC24" i="15"/>
  <c r="BE3" i="18"/>
  <c r="AO16" i="15" l="1"/>
  <c r="AO23" i="15" s="1"/>
  <c r="AO45" i="15" s="1"/>
  <c r="F46" i="15"/>
  <c r="G46" i="15" s="1"/>
  <c r="H46" i="15" s="1"/>
  <c r="I46" i="15" s="1"/>
  <c r="J46" i="15" s="1"/>
  <c r="K46" i="15" s="1"/>
  <c r="L46" i="15" s="1"/>
  <c r="M46" i="15" s="1"/>
  <c r="N46" i="15" s="1"/>
  <c r="O46" i="15" s="1"/>
  <c r="P46" i="15" s="1"/>
  <c r="Q46" i="15" s="1"/>
  <c r="R46" i="15" s="1"/>
  <c r="S46" i="15" s="1"/>
  <c r="T46" i="15" s="1"/>
  <c r="U46" i="15" s="1"/>
  <c r="V46" i="15" s="1"/>
  <c r="W46" i="15" s="1"/>
  <c r="X46" i="15" s="1"/>
  <c r="Y46" i="15" s="1"/>
  <c r="Z46" i="15" s="1"/>
  <c r="AA46" i="15" s="1"/>
  <c r="AB46" i="15" s="1"/>
  <c r="AC46" i="15" s="1"/>
  <c r="AD46" i="15" s="1"/>
  <c r="AE46" i="15" s="1"/>
  <c r="AF46" i="15" s="1"/>
  <c r="AG46" i="15" s="1"/>
  <c r="AH46" i="15" s="1"/>
  <c r="AI46" i="15" s="1"/>
  <c r="AJ46" i="15" s="1"/>
  <c r="AK46" i="15" s="1"/>
  <c r="AL46" i="15" s="1"/>
  <c r="AM46" i="15" s="1"/>
  <c r="AN46" i="15" s="1"/>
  <c r="BF3" i="18"/>
  <c r="AP16" i="15" s="1"/>
  <c r="AP23" i="15" s="1"/>
  <c r="AP45" i="15" s="1"/>
  <c r="AO46" i="15" l="1"/>
  <c r="AP46" i="15" s="1"/>
  <c r="BG3" i="18"/>
  <c r="BH3" i="18" l="1"/>
  <c r="BI3" i="18" l="1"/>
  <c r="BJ3" i="18" l="1"/>
  <c r="BK3" i="18" l="1"/>
  <c r="BL3" i="18" l="1"/>
  <c r="BM3" i="18" s="1"/>
  <c r="BN3" i="18" s="1"/>
  <c r="BO3" i="18" s="1"/>
  <c r="BP3" i="18" s="1"/>
  <c r="BQ3" i="18" s="1"/>
  <c r="BR3" i="18" s="1"/>
  <c r="BS3" i="18" s="1"/>
  <c r="BT3" i="18" s="1"/>
  <c r="BU3" i="18" s="1"/>
  <c r="BV3" i="18" s="1"/>
  <c r="BW3" i="18" s="1"/>
  <c r="AQ16" i="15" l="1"/>
  <c r="AQ23" i="15" s="1"/>
  <c r="BB16" i="15"/>
  <c r="BB23" i="15" s="1"/>
  <c r="BB45" i="15" s="1"/>
  <c r="AS16" i="15"/>
  <c r="AS23" i="15" s="1"/>
  <c r="AS45" i="15" s="1"/>
  <c r="AU16" i="15"/>
  <c r="AU23" i="15" s="1"/>
  <c r="AU45" i="15" s="1"/>
  <c r="AR16" i="15"/>
  <c r="AR23" i="15" s="1"/>
  <c r="AR45" i="15" s="1"/>
  <c r="AT16" i="15"/>
  <c r="AT23" i="15" s="1"/>
  <c r="AT45" i="15" s="1"/>
  <c r="AV16" i="15"/>
  <c r="AV23" i="15" s="1"/>
  <c r="AV45" i="15" s="1"/>
  <c r="BA16" i="15"/>
  <c r="BA23" i="15" s="1"/>
  <c r="BA45" i="15" s="1"/>
  <c r="AX16" i="15"/>
  <c r="AX23" i="15" s="1"/>
  <c r="AX45" i="15" s="1"/>
  <c r="AZ16" i="15"/>
  <c r="AZ23" i="15" s="1"/>
  <c r="AZ45" i="15" s="1"/>
  <c r="AY16" i="15"/>
  <c r="AY23" i="15" s="1"/>
  <c r="AY45" i="15" s="1"/>
  <c r="AW16" i="15"/>
  <c r="AW23" i="15" s="1"/>
  <c r="AW45" i="15" s="1"/>
  <c r="BC16" i="15" l="1"/>
  <c r="AQ45" i="15"/>
  <c r="AQ46" i="15" s="1"/>
  <c r="AR46" i="15" s="1"/>
  <c r="AS46" i="15" s="1"/>
  <c r="AT46" i="15" s="1"/>
  <c r="AU46" i="15" s="1"/>
  <c r="AV46" i="15" s="1"/>
  <c r="AW46" i="15" s="1"/>
  <c r="AX46" i="15" s="1"/>
  <c r="AY46" i="15" s="1"/>
  <c r="AZ46" i="15" s="1"/>
  <c r="BA46" i="15" s="1"/>
  <c r="BB46" i="15" s="1"/>
  <c r="BC23" i="15" l="1"/>
  <c r="BC46" i="15" s="1"/>
</calcChain>
</file>

<file path=xl/sharedStrings.xml><?xml version="1.0" encoding="utf-8"?>
<sst xmlns="http://schemas.openxmlformats.org/spreadsheetml/2006/main" count="252" uniqueCount="143">
  <si>
    <t>経過年数</t>
    <rPh sb="0" eb="2">
      <t>ケイカ</t>
    </rPh>
    <rPh sb="2" eb="4">
      <t>ネンスウ</t>
    </rPh>
    <phoneticPr fontId="3"/>
  </si>
  <si>
    <t>支出計（Ｂ）</t>
    <rPh sb="0" eb="2">
      <t>シシュツ</t>
    </rPh>
    <rPh sb="2" eb="3">
      <t>ケイ</t>
    </rPh>
    <phoneticPr fontId="3"/>
  </si>
  <si>
    <t>年間収支（=Ａ－Ｂ）</t>
    <rPh sb="0" eb="2">
      <t>ネンカン</t>
    </rPh>
    <rPh sb="2" eb="4">
      <t>シュウシ</t>
    </rPh>
    <phoneticPr fontId="3"/>
  </si>
  <si>
    <t>昨年末貯蓄残高</t>
    <rPh sb="0" eb="2">
      <t>サクネン</t>
    </rPh>
    <rPh sb="2" eb="3">
      <t>スエ</t>
    </rPh>
    <rPh sb="3" eb="5">
      <t>チョチク</t>
    </rPh>
    <rPh sb="5" eb="7">
      <t>ザンダカ</t>
    </rPh>
    <phoneticPr fontId="3"/>
  </si>
  <si>
    <t>収入計（Ａ）</t>
    <phoneticPr fontId="3"/>
  </si>
  <si>
    <t>本人</t>
    <rPh sb="0" eb="2">
      <t>ホンニン</t>
    </rPh>
    <phoneticPr fontId="3"/>
  </si>
  <si>
    <t>西暦</t>
    <phoneticPr fontId="3"/>
  </si>
  <si>
    <t>ライフイベント</t>
    <phoneticPr fontId="3"/>
  </si>
  <si>
    <t>内容</t>
    <rPh sb="0" eb="2">
      <t>ナイヨウ</t>
    </rPh>
    <phoneticPr fontId="3"/>
  </si>
  <si>
    <t>住居費</t>
    <rPh sb="0" eb="3">
      <t>ジュウキョヒ</t>
    </rPh>
    <phoneticPr fontId="3"/>
  </si>
  <si>
    <t>車維持費</t>
    <rPh sb="0" eb="1">
      <t>クルマ</t>
    </rPh>
    <rPh sb="1" eb="4">
      <t>イジヒ</t>
    </rPh>
    <phoneticPr fontId="3"/>
  </si>
  <si>
    <t>平成</t>
    <rPh sb="0" eb="2">
      <t>ヘイセイ</t>
    </rPh>
    <phoneticPr fontId="3"/>
  </si>
  <si>
    <r>
      <t xml:space="preserve">費用（万円）
</t>
    </r>
    <r>
      <rPr>
        <sz val="10"/>
        <rFont val="ＭＳ Ｐゴシック"/>
        <family val="3"/>
        <charset val="128"/>
      </rPr>
      <t>（一時的な支出にも記入）</t>
    </r>
    <rPh sb="0" eb="2">
      <t>ヒヨウ</t>
    </rPh>
    <rPh sb="3" eb="5">
      <t>マンエン</t>
    </rPh>
    <rPh sb="8" eb="11">
      <t>イチジテキ</t>
    </rPh>
    <rPh sb="12" eb="14">
      <t>シシュツ</t>
    </rPh>
    <rPh sb="16" eb="18">
      <t>キニュウ</t>
    </rPh>
    <phoneticPr fontId="3"/>
  </si>
  <si>
    <t>収入・支出記入例</t>
    <rPh sb="0" eb="2">
      <t>シュウニュウ</t>
    </rPh>
    <rPh sb="3" eb="5">
      <t>シシュツ</t>
    </rPh>
    <rPh sb="5" eb="7">
      <t>キニュウ</t>
    </rPh>
    <rPh sb="7" eb="8">
      <t>レイ</t>
    </rPh>
    <phoneticPr fontId="3"/>
  </si>
  <si>
    <t>貯蓄残高合計</t>
    <rPh sb="0" eb="2">
      <t>チョチク</t>
    </rPh>
    <rPh sb="2" eb="4">
      <t>ザンダカ</t>
    </rPh>
    <rPh sb="4" eb="6">
      <t>ゴウケイ</t>
    </rPh>
    <phoneticPr fontId="3"/>
  </si>
  <si>
    <t>支出（万円）</t>
    <rPh sb="0" eb="2">
      <t>シシュツ</t>
    </rPh>
    <rPh sb="3" eb="5">
      <t>マンエン</t>
    </rPh>
    <phoneticPr fontId="3"/>
  </si>
  <si>
    <t>その他の収入</t>
    <rPh sb="4" eb="6">
      <t>シュウニュウ</t>
    </rPh>
    <phoneticPr fontId="3"/>
  </si>
  <si>
    <t>年齢</t>
    <rPh sb="0" eb="2">
      <t>ネンレイ</t>
    </rPh>
    <phoneticPr fontId="3"/>
  </si>
  <si>
    <t>配偶者の年齢</t>
    <rPh sb="0" eb="3">
      <t>ハイグウシャ</t>
    </rPh>
    <rPh sb="4" eb="6">
      <t>ネンレイ</t>
    </rPh>
    <phoneticPr fontId="3"/>
  </si>
  <si>
    <t>第一子の年齢</t>
    <rPh sb="0" eb="3">
      <t>ダイイッシ</t>
    </rPh>
    <rPh sb="4" eb="6">
      <t>ネンレイ</t>
    </rPh>
    <phoneticPr fontId="3"/>
  </si>
  <si>
    <t>第二子の年齢</t>
    <rPh sb="0" eb="3">
      <t>ダイニシ</t>
    </rPh>
    <rPh sb="4" eb="6">
      <t>ネンレイ</t>
    </rPh>
    <phoneticPr fontId="3"/>
  </si>
  <si>
    <t>第三子の年齢</t>
    <rPh sb="0" eb="3">
      <t>ダイサンシ</t>
    </rPh>
    <rPh sb="4" eb="6">
      <t>ネンレイ</t>
    </rPh>
    <phoneticPr fontId="3"/>
  </si>
  <si>
    <t>入力項目</t>
    <rPh sb="0" eb="4">
      <t>ニュウリョクコウモク</t>
    </rPh>
    <phoneticPr fontId="3"/>
  </si>
  <si>
    <t>記入例</t>
    <rPh sb="0" eb="3">
      <t>キニュウレイ</t>
    </rPh>
    <phoneticPr fontId="3"/>
  </si>
  <si>
    <t>歳</t>
    <rPh sb="0" eb="1">
      <t>サイ</t>
    </rPh>
    <phoneticPr fontId="3"/>
  </si>
  <si>
    <t>万円</t>
    <rPh sb="0" eb="2">
      <t>マンエン</t>
    </rPh>
    <phoneticPr fontId="3"/>
  </si>
  <si>
    <t>記入欄</t>
    <rPh sb="0" eb="3">
      <t>キニュウラン</t>
    </rPh>
    <phoneticPr fontId="3"/>
  </si>
  <si>
    <t>教育費</t>
    <rPh sb="0" eb="3">
      <t>キョウイクヒ</t>
    </rPh>
    <phoneticPr fontId="3"/>
  </si>
  <si>
    <t>イベント</t>
    <phoneticPr fontId="3"/>
  </si>
  <si>
    <t>保育園入園</t>
    <rPh sb="0" eb="3">
      <t>ホイクエン</t>
    </rPh>
    <rPh sb="3" eb="5">
      <t>ニュウエン</t>
    </rPh>
    <phoneticPr fontId="3"/>
  </si>
  <si>
    <t>幼稚園入園</t>
    <rPh sb="0" eb="3">
      <t>ヨウチエン</t>
    </rPh>
    <rPh sb="3" eb="5">
      <t>ニュウエン</t>
    </rPh>
    <phoneticPr fontId="3"/>
  </si>
  <si>
    <t>小学校入学</t>
    <rPh sb="0" eb="3">
      <t>ショウガッコウ</t>
    </rPh>
    <rPh sb="3" eb="5">
      <t>ニュウガク</t>
    </rPh>
    <phoneticPr fontId="3"/>
  </si>
  <si>
    <t>中学校入学</t>
    <rPh sb="0" eb="3">
      <t>チュウガッコウ</t>
    </rPh>
    <rPh sb="3" eb="5">
      <t>ニュウガク</t>
    </rPh>
    <phoneticPr fontId="3"/>
  </si>
  <si>
    <t>高校入学</t>
    <rPh sb="0" eb="2">
      <t>コウコウ</t>
    </rPh>
    <rPh sb="2" eb="4">
      <t>ニュウガク</t>
    </rPh>
    <phoneticPr fontId="3"/>
  </si>
  <si>
    <t>大学入学</t>
    <rPh sb="0" eb="4">
      <t>ダイガクニュウガク</t>
    </rPh>
    <phoneticPr fontId="3"/>
  </si>
  <si>
    <t>社会人デビュー</t>
    <rPh sb="0" eb="3">
      <t>シャカイジン</t>
    </rPh>
    <phoneticPr fontId="3"/>
  </si>
  <si>
    <t>入学費用</t>
    <rPh sb="0" eb="4">
      <t>ニュウガクヒヨウ</t>
    </rPh>
    <phoneticPr fontId="3"/>
  </si>
  <si>
    <t>月額費用</t>
    <rPh sb="0" eb="4">
      <t>ゲツガクヒヨウ</t>
    </rPh>
    <phoneticPr fontId="3"/>
  </si>
  <si>
    <t>（一時的な支出）</t>
    <rPh sb="1" eb="4">
      <t>イチジテキ</t>
    </rPh>
    <rPh sb="5" eb="7">
      <t>シシュツ</t>
    </rPh>
    <phoneticPr fontId="3"/>
  </si>
  <si>
    <t>←プルダウンより選択</t>
    <rPh sb="8" eb="10">
      <t>センタク</t>
    </rPh>
    <phoneticPr fontId="3"/>
  </si>
  <si>
    <t>自分</t>
    <rPh sb="0" eb="2">
      <t>ジブン</t>
    </rPh>
    <phoneticPr fontId="3"/>
  </si>
  <si>
    <t>合計</t>
    <rPh sb="0" eb="2">
      <t>ゴウケイ</t>
    </rPh>
    <phoneticPr fontId="3"/>
  </si>
  <si>
    <t>自分の年齢</t>
    <rPh sb="0" eb="2">
      <t>ネンレイ</t>
    </rPh>
    <phoneticPr fontId="3"/>
  </si>
  <si>
    <t>大学進学　する／しない</t>
    <rPh sb="0" eb="4">
      <t>ダイガクシンガク</t>
    </rPh>
    <phoneticPr fontId="3"/>
  </si>
  <si>
    <t>する</t>
    <phoneticPr fontId="3"/>
  </si>
  <si>
    <t>自宅　持ち家／賃貸／同居</t>
    <rPh sb="0" eb="2">
      <t>ジタク</t>
    </rPh>
    <rPh sb="3" eb="4">
      <t>モ</t>
    </rPh>
    <rPh sb="5" eb="6">
      <t>イエ</t>
    </rPh>
    <rPh sb="7" eb="9">
      <t>チンタイ</t>
    </rPh>
    <rPh sb="10" eb="12">
      <t>ドウキョ</t>
    </rPh>
    <phoneticPr fontId="3"/>
  </si>
  <si>
    <t>持ち家</t>
    <rPh sb="0" eb="1">
      <t>モ</t>
    </rPh>
    <rPh sb="2" eb="3">
      <t>イエ</t>
    </rPh>
    <phoneticPr fontId="3"/>
  </si>
  <si>
    <t>配偶者の雇用形態
正社員／非正規／パート</t>
    <rPh sb="0" eb="3">
      <t>ハイグウシャ</t>
    </rPh>
    <rPh sb="4" eb="8">
      <t>コヨウケイタイ</t>
    </rPh>
    <rPh sb="9" eb="12">
      <t>セイシャイン</t>
    </rPh>
    <rPh sb="13" eb="16">
      <t>ヒセイキ</t>
    </rPh>
    <phoneticPr fontId="3"/>
  </si>
  <si>
    <t>する</t>
    <phoneticPr fontId="3"/>
  </si>
  <si>
    <t>現在の貯蓄額</t>
    <rPh sb="0" eb="2">
      <t>ゲンザイ</t>
    </rPh>
    <rPh sb="3" eb="6">
      <t>チョチクガク</t>
    </rPh>
    <phoneticPr fontId="3"/>
  </si>
  <si>
    <t>額面</t>
    <rPh sb="0" eb="2">
      <t>ガクメン</t>
    </rPh>
    <phoneticPr fontId="3"/>
  </si>
  <si>
    <t>手取り</t>
    <rPh sb="0" eb="2">
      <t>テド</t>
    </rPh>
    <phoneticPr fontId="3"/>
  </si>
  <si>
    <t>正社員</t>
    <rPh sb="0" eb="3">
      <t>セイシャイン</t>
    </rPh>
    <phoneticPr fontId="3"/>
  </si>
  <si>
    <t>パート</t>
    <phoneticPr fontId="3"/>
  </si>
  <si>
    <t>配偶者の年収　手取り、現在</t>
    <rPh sb="0" eb="3">
      <t>ハイグウシャ</t>
    </rPh>
    <rPh sb="4" eb="6">
      <t>ネンシュウ</t>
    </rPh>
    <phoneticPr fontId="3"/>
  </si>
  <si>
    <t>配偶者収入（手取り）</t>
    <rPh sb="3" eb="5">
      <t>シュウニュウ</t>
    </rPh>
    <rPh sb="6" eb="8">
      <t>テド</t>
    </rPh>
    <phoneticPr fontId="3"/>
  </si>
  <si>
    <t>車購入</t>
    <rPh sb="0" eb="3">
      <t>クルマコウニュウ</t>
    </rPh>
    <phoneticPr fontId="3"/>
  </si>
  <si>
    <t>保険税金</t>
    <rPh sb="0" eb="4">
      <t>ホケンゼイキン</t>
    </rPh>
    <phoneticPr fontId="3"/>
  </si>
  <si>
    <t>車検</t>
    <rPh sb="0" eb="2">
      <t>シャケン</t>
    </rPh>
    <phoneticPr fontId="3"/>
  </si>
  <si>
    <t>基本生活費</t>
    <rPh sb="0" eb="2">
      <t>キホン</t>
    </rPh>
    <rPh sb="2" eb="5">
      <t>セイカツヒ</t>
    </rPh>
    <phoneticPr fontId="3"/>
  </si>
  <si>
    <t>持ち家</t>
    <rPh sb="0" eb="1">
      <t>モ</t>
    </rPh>
    <rPh sb="2" eb="3">
      <t>イエ</t>
    </rPh>
    <phoneticPr fontId="3"/>
  </si>
  <si>
    <t>賃貸</t>
    <rPh sb="0" eb="2">
      <t>チンタイ</t>
    </rPh>
    <phoneticPr fontId="3"/>
  </si>
  <si>
    <t>同居</t>
    <rPh sb="0" eb="2">
      <t>ドウキョ</t>
    </rPh>
    <phoneticPr fontId="3"/>
  </si>
  <si>
    <t>賃貸</t>
    <rPh sb="0" eb="2">
      <t>チンタイ</t>
    </rPh>
    <phoneticPr fontId="3"/>
  </si>
  <si>
    <t>同居</t>
    <rPh sb="0" eb="2">
      <t>ドウキョ</t>
    </rPh>
    <phoneticPr fontId="3"/>
  </si>
  <si>
    <t>年間費用</t>
    <rPh sb="0" eb="4">
      <t>ネンカンヒヨウ</t>
    </rPh>
    <phoneticPr fontId="3"/>
  </si>
  <si>
    <t>ローン、家賃</t>
    <rPh sb="4" eb="6">
      <t>ヤチン</t>
    </rPh>
    <phoneticPr fontId="3"/>
  </si>
  <si>
    <t>一時金ローン</t>
    <rPh sb="0" eb="3">
      <t>イチジキン</t>
    </rPh>
    <phoneticPr fontId="3"/>
  </si>
  <si>
    <t>白アリ</t>
    <rPh sb="0" eb="1">
      <t>シロ</t>
    </rPh>
    <phoneticPr fontId="3"/>
  </si>
  <si>
    <t>外壁塗装</t>
    <rPh sb="0" eb="4">
      <t>ガイヘキトソウ</t>
    </rPh>
    <phoneticPr fontId="3"/>
  </si>
  <si>
    <t>修繕</t>
    <rPh sb="0" eb="2">
      <t>シュウゼン</t>
    </rPh>
    <phoneticPr fontId="3"/>
  </si>
  <si>
    <t>食費</t>
    <rPh sb="0" eb="2">
      <t>ショクヒ</t>
    </rPh>
    <phoneticPr fontId="3"/>
  </si>
  <si>
    <t>衣料費</t>
    <rPh sb="0" eb="3">
      <t>イリョウヒ</t>
    </rPh>
    <phoneticPr fontId="3"/>
  </si>
  <si>
    <t>人数</t>
    <rPh sb="0" eb="2">
      <t>ニンズウ</t>
    </rPh>
    <phoneticPr fontId="3"/>
  </si>
  <si>
    <t>家族人数</t>
    <rPh sb="0" eb="2">
      <t>カゾク</t>
    </rPh>
    <rPh sb="2" eb="4">
      <t>ニンズウ</t>
    </rPh>
    <phoneticPr fontId="3"/>
  </si>
  <si>
    <t>固定資産税</t>
    <rPh sb="0" eb="5">
      <t>コテイシサンゼイ</t>
    </rPh>
    <phoneticPr fontId="3"/>
  </si>
  <si>
    <t>携帯電話</t>
    <rPh sb="0" eb="4">
      <t>ケイタイデンワ</t>
    </rPh>
    <phoneticPr fontId="3"/>
  </si>
  <si>
    <t>小遣い</t>
    <rPh sb="0" eb="2">
      <t>コヅカ</t>
    </rPh>
    <phoneticPr fontId="3"/>
  </si>
  <si>
    <t>冠婚葬祭</t>
    <rPh sb="0" eb="4">
      <t>カンコンソウサイ</t>
    </rPh>
    <phoneticPr fontId="3"/>
  </si>
  <si>
    <t>合計（年）</t>
    <rPh sb="0" eb="2">
      <t>ゴウケイ</t>
    </rPh>
    <rPh sb="3" eb="4">
      <t>ネン</t>
    </rPh>
    <phoneticPr fontId="3"/>
  </si>
  <si>
    <t>自分年齢</t>
    <rPh sb="0" eb="2">
      <t>ジブン</t>
    </rPh>
    <rPh sb="2" eb="4">
      <t>ネンレイ</t>
    </rPh>
    <phoneticPr fontId="3"/>
  </si>
  <si>
    <t>合計
（ローン終了後）</t>
    <rPh sb="0" eb="2">
      <t>ゴウケイ</t>
    </rPh>
    <rPh sb="7" eb="10">
      <t>シュウリョウゴ</t>
    </rPh>
    <phoneticPr fontId="3"/>
  </si>
  <si>
    <t>ガソリン代</t>
    <rPh sb="4" eb="5">
      <t>ダイ</t>
    </rPh>
    <phoneticPr fontId="3"/>
  </si>
  <si>
    <t>退職金（本人）</t>
    <rPh sb="0" eb="3">
      <t>タイショクキン</t>
    </rPh>
    <rPh sb="4" eb="6">
      <t>ホンニン</t>
    </rPh>
    <phoneticPr fontId="3"/>
  </si>
  <si>
    <t>退職金（配偶者）</t>
    <rPh sb="0" eb="3">
      <t>タイショクキン</t>
    </rPh>
    <rPh sb="4" eb="7">
      <t>ハイグウシャ</t>
    </rPh>
    <phoneticPr fontId="3"/>
  </si>
  <si>
    <t>自分の退職金</t>
    <rPh sb="0" eb="2">
      <t>ジブン</t>
    </rPh>
    <rPh sb="3" eb="6">
      <t>タイショクキン</t>
    </rPh>
    <phoneticPr fontId="3"/>
  </si>
  <si>
    <t>配偶者の退職金</t>
    <rPh sb="0" eb="3">
      <t>ハイグウシャ</t>
    </rPh>
    <rPh sb="4" eb="7">
      <t>タイショクキン</t>
    </rPh>
    <phoneticPr fontId="3"/>
  </si>
  <si>
    <t>白物家電</t>
    <rPh sb="0" eb="4">
      <t>シロモノカデン</t>
    </rPh>
    <phoneticPr fontId="3"/>
  </si>
  <si>
    <t>冷蔵庫</t>
    <rPh sb="0" eb="3">
      <t>レイゾウコ</t>
    </rPh>
    <phoneticPr fontId="3"/>
  </si>
  <si>
    <t>洗濯機</t>
    <rPh sb="0" eb="3">
      <t>センタクキ</t>
    </rPh>
    <phoneticPr fontId="3"/>
  </si>
  <si>
    <t>エアコン</t>
    <phoneticPr fontId="3"/>
  </si>
  <si>
    <t>その他</t>
    <rPh sb="2" eb="3">
      <t>タ</t>
    </rPh>
    <phoneticPr fontId="3"/>
  </si>
  <si>
    <t>時短勤務</t>
    <rPh sb="0" eb="4">
      <t>ジタンキンム</t>
    </rPh>
    <phoneticPr fontId="3"/>
  </si>
  <si>
    <t>する（自分）</t>
    <rPh sb="3" eb="5">
      <t>ジブン</t>
    </rPh>
    <phoneticPr fontId="3"/>
  </si>
  <si>
    <t>しない</t>
    <phoneticPr fontId="3"/>
  </si>
  <si>
    <t>本人収入（手取り）</t>
    <rPh sb="0" eb="2">
      <t>ホンニン</t>
    </rPh>
    <rPh sb="5" eb="7">
      <t>テド</t>
    </rPh>
    <phoneticPr fontId="3"/>
  </si>
  <si>
    <t>育休時短（本人）</t>
    <rPh sb="0" eb="2">
      <t>イクキュウ</t>
    </rPh>
    <rPh sb="2" eb="4">
      <t>ジタン</t>
    </rPh>
    <rPh sb="5" eb="7">
      <t>ホンニン</t>
    </rPh>
    <phoneticPr fontId="3"/>
  </si>
  <si>
    <t>育休時短（配偶者）</t>
    <rPh sb="0" eb="2">
      <t>イクキュウ</t>
    </rPh>
    <rPh sb="2" eb="4">
      <t>ジタン</t>
    </rPh>
    <rPh sb="5" eb="8">
      <t>ハイグウシャ</t>
    </rPh>
    <phoneticPr fontId="3"/>
  </si>
  <si>
    <t>旅行、外出等娯楽</t>
    <rPh sb="0" eb="2">
      <t>リョコウ</t>
    </rPh>
    <rPh sb="3" eb="6">
      <t>ガイシュツトウ</t>
    </rPh>
    <rPh sb="6" eb="8">
      <t>ゴラク</t>
    </rPh>
    <phoneticPr fontId="3"/>
  </si>
  <si>
    <t>旅行</t>
    <rPh sb="0" eb="2">
      <t>リョコウ</t>
    </rPh>
    <phoneticPr fontId="3"/>
  </si>
  <si>
    <t>外出外食等</t>
    <rPh sb="0" eb="2">
      <t>ガイシュツ</t>
    </rPh>
    <rPh sb="2" eb="4">
      <t>ガイショク</t>
    </rPh>
    <rPh sb="4" eb="5">
      <t>トウ</t>
    </rPh>
    <phoneticPr fontId="3"/>
  </si>
  <si>
    <t>生命保険料（共済）2万円/月</t>
    <rPh sb="0" eb="2">
      <t>セイメイ</t>
    </rPh>
    <rPh sb="2" eb="5">
      <t>ホケンリョウ</t>
    </rPh>
    <rPh sb="6" eb="8">
      <t>キョウサイ</t>
    </rPh>
    <rPh sb="10" eb="12">
      <t>マンエン</t>
    </rPh>
    <rPh sb="13" eb="14">
      <t>ツキ</t>
    </rPh>
    <phoneticPr fontId="3"/>
  </si>
  <si>
    <t>光熱費</t>
    <rPh sb="0" eb="3">
      <t>コウネツヒ</t>
    </rPh>
    <phoneticPr fontId="3"/>
  </si>
  <si>
    <t>昼食</t>
    <rPh sb="0" eb="2">
      <t>チュウショク</t>
    </rPh>
    <phoneticPr fontId="3"/>
  </si>
  <si>
    <t>配偶者パート</t>
    <rPh sb="0" eb="3">
      <t>ハイグウシャ</t>
    </rPh>
    <phoneticPr fontId="3"/>
  </si>
  <si>
    <t>配偶者正社員、非正規社員</t>
    <rPh sb="0" eb="3">
      <t>ハイグウシャ</t>
    </rPh>
    <rPh sb="3" eb="6">
      <t>セイシャイン</t>
    </rPh>
    <rPh sb="7" eb="12">
      <t>ヒセイキシャイン</t>
    </rPh>
    <phoneticPr fontId="3"/>
  </si>
  <si>
    <t>配偶者正社員非正規社員</t>
    <rPh sb="0" eb="3">
      <t>ハイグウシャ</t>
    </rPh>
    <rPh sb="3" eb="6">
      <t>セイシャイン</t>
    </rPh>
    <rPh sb="6" eb="11">
      <t>ヒセイキシャイン</t>
    </rPh>
    <phoneticPr fontId="3"/>
  </si>
  <si>
    <t>配偶者パート</t>
    <rPh sb="0" eb="3">
      <t>ハイグウシャ</t>
    </rPh>
    <phoneticPr fontId="3"/>
  </si>
  <si>
    <t>←プルダウンより選択
配偶者がパートの場合は”しない”</t>
    <rPh sb="8" eb="10">
      <t>センタク</t>
    </rPh>
    <rPh sb="11" eb="14">
      <t>ハイグウシャ</t>
    </rPh>
    <rPh sb="19" eb="21">
      <t>バアイ</t>
    </rPh>
    <phoneticPr fontId="3"/>
  </si>
  <si>
    <t>配偶者パート</t>
    <rPh sb="0" eb="3">
      <t>ハイグウシャ</t>
    </rPh>
    <phoneticPr fontId="3"/>
  </si>
  <si>
    <t>正社員　又は　パート</t>
    <rPh sb="0" eb="3">
      <t>セイシャイン</t>
    </rPh>
    <rPh sb="4" eb="5">
      <t>マタ</t>
    </rPh>
    <phoneticPr fontId="3"/>
  </si>
  <si>
    <t>独身</t>
    <rPh sb="0" eb="2">
      <t>ドクシン</t>
    </rPh>
    <phoneticPr fontId="3"/>
  </si>
  <si>
    <t>賃貸</t>
    <rPh sb="0" eb="2">
      <t>チンタイ</t>
    </rPh>
    <phoneticPr fontId="3"/>
  </si>
  <si>
    <t>収入（万円）</t>
    <phoneticPr fontId="3"/>
  </si>
  <si>
    <t>独身</t>
    <rPh sb="0" eb="2">
      <t>ドクシン</t>
    </rPh>
    <phoneticPr fontId="3"/>
  </si>
  <si>
    <t>.</t>
    <phoneticPr fontId="3"/>
  </si>
  <si>
    <t>配偶者正社員</t>
    <rPh sb="0" eb="3">
      <t>ハイグウシャ</t>
    </rPh>
    <rPh sb="3" eb="6">
      <t>セイシャイン</t>
    </rPh>
    <phoneticPr fontId="3"/>
  </si>
  <si>
    <t>交際費</t>
    <rPh sb="0" eb="3">
      <t>コウサイヒ</t>
    </rPh>
    <phoneticPr fontId="3"/>
  </si>
  <si>
    <t>モデル年収手取り額で算出。但し、現在の手取り額と比較し、差があれば60歳までその差を維持</t>
    <rPh sb="3" eb="5">
      <t>ネンシュウ</t>
    </rPh>
    <rPh sb="5" eb="7">
      <t>テド</t>
    </rPh>
    <rPh sb="8" eb="9">
      <t>ガク</t>
    </rPh>
    <rPh sb="10" eb="12">
      <t>サンシュツ</t>
    </rPh>
    <rPh sb="13" eb="14">
      <t>タダ</t>
    </rPh>
    <rPh sb="16" eb="18">
      <t>ゲンザイ</t>
    </rPh>
    <rPh sb="19" eb="21">
      <t>テド</t>
    </rPh>
    <rPh sb="22" eb="23">
      <t>ガク</t>
    </rPh>
    <rPh sb="24" eb="26">
      <t>ヒカク</t>
    </rPh>
    <rPh sb="28" eb="29">
      <t>サ</t>
    </rPh>
    <rPh sb="35" eb="36">
      <t>サイ</t>
    </rPh>
    <rPh sb="40" eb="41">
      <t>サ</t>
    </rPh>
    <rPh sb="42" eb="44">
      <t>イジ</t>
    </rPh>
    <phoneticPr fontId="3"/>
  </si>
  <si>
    <t>世帯人員別標準生計費を参考に設定</t>
    <rPh sb="0" eb="5">
      <t>セタイジンインベツ</t>
    </rPh>
    <rPh sb="5" eb="10">
      <t>ヒョウジュンセイケイヒ</t>
    </rPh>
    <rPh sb="11" eb="13">
      <t>サンコウ</t>
    </rPh>
    <rPh sb="14" eb="16">
      <t>セッテイ</t>
    </rPh>
    <phoneticPr fontId="3"/>
  </si>
  <si>
    <t>平均的な小遣いと言われる4万円をベースに設定</t>
    <rPh sb="0" eb="3">
      <t>ヘイキンテキ</t>
    </rPh>
    <rPh sb="4" eb="6">
      <t>コヅカ</t>
    </rPh>
    <rPh sb="8" eb="9">
      <t>イ</t>
    </rPh>
    <rPh sb="13" eb="15">
      <t>マンエン</t>
    </rPh>
    <rPh sb="20" eb="22">
      <t>セッテイ</t>
    </rPh>
    <phoneticPr fontId="3"/>
  </si>
  <si>
    <t>9年で買い替えをベースとして設定</t>
    <rPh sb="1" eb="2">
      <t>ネン</t>
    </rPh>
    <rPh sb="3" eb="4">
      <t>カ</t>
    </rPh>
    <rPh sb="5" eb="6">
      <t>カ</t>
    </rPh>
    <rPh sb="14" eb="16">
      <t>セッテイ</t>
    </rPh>
    <phoneticPr fontId="3"/>
  </si>
  <si>
    <t>冷蔵庫、洗濯機、エアコン、その他を25歳で購入しそれぞれ対応年数から買い替えを設定</t>
    <rPh sb="0" eb="3">
      <t>レイゾウコ</t>
    </rPh>
    <rPh sb="4" eb="7">
      <t>センタクキ</t>
    </rPh>
    <rPh sb="15" eb="16">
      <t>タ</t>
    </rPh>
    <rPh sb="19" eb="20">
      <t>サイ</t>
    </rPh>
    <rPh sb="21" eb="23">
      <t>コウニュウ</t>
    </rPh>
    <rPh sb="28" eb="32">
      <t>タイオウネンスウ</t>
    </rPh>
    <rPh sb="34" eb="35">
      <t>カ</t>
    </rPh>
    <rPh sb="36" eb="37">
      <t>カ</t>
    </rPh>
    <rPh sb="39" eb="41">
      <t>セッテイ</t>
    </rPh>
    <phoneticPr fontId="3"/>
  </si>
  <si>
    <t>旅行費用、昼食代、外食費用を交際費とは別に設定</t>
    <rPh sb="0" eb="4">
      <t>リョコウヒヨウ</t>
    </rPh>
    <rPh sb="5" eb="7">
      <t>チュウショク</t>
    </rPh>
    <rPh sb="7" eb="8">
      <t>ダイ</t>
    </rPh>
    <rPh sb="9" eb="13">
      <t>ガイショクヒヨウ</t>
    </rPh>
    <rPh sb="14" eb="17">
      <t>コウサイヒ</t>
    </rPh>
    <rPh sb="19" eb="20">
      <t>ベツ</t>
    </rPh>
    <rPh sb="21" eb="23">
      <t>セッテイ</t>
    </rPh>
    <phoneticPr fontId="3"/>
  </si>
  <si>
    <t>持ち家：6万円/月×12回、10万円/一時金×2回をベースに60歳まで、賃貸7万円×12回を生涯、その他、固定資産税8万円、修繕費17万円をベースとし設定</t>
    <rPh sb="0" eb="1">
      <t>モ</t>
    </rPh>
    <rPh sb="2" eb="3">
      <t>イエ</t>
    </rPh>
    <rPh sb="5" eb="7">
      <t>マンエン</t>
    </rPh>
    <rPh sb="8" eb="9">
      <t>ツキ</t>
    </rPh>
    <rPh sb="12" eb="13">
      <t>カイ</t>
    </rPh>
    <rPh sb="16" eb="18">
      <t>マンエン</t>
    </rPh>
    <rPh sb="19" eb="22">
      <t>イチジキン</t>
    </rPh>
    <rPh sb="24" eb="25">
      <t>カイ</t>
    </rPh>
    <rPh sb="32" eb="33">
      <t>サイ</t>
    </rPh>
    <rPh sb="36" eb="38">
      <t>チンタイ</t>
    </rPh>
    <rPh sb="39" eb="41">
      <t>マンエン</t>
    </rPh>
    <rPh sb="44" eb="45">
      <t>カイ</t>
    </rPh>
    <rPh sb="46" eb="48">
      <t>ショウガイ</t>
    </rPh>
    <rPh sb="51" eb="52">
      <t>タ</t>
    </rPh>
    <rPh sb="53" eb="58">
      <t>コテイシサンゼイ</t>
    </rPh>
    <rPh sb="59" eb="61">
      <t>マンエン</t>
    </rPh>
    <rPh sb="62" eb="65">
      <t>シュウゼンヒ</t>
    </rPh>
    <rPh sb="67" eb="69">
      <t>マンエン</t>
    </rPh>
    <rPh sb="75" eb="77">
      <t>セッテイ</t>
    </rPh>
    <phoneticPr fontId="3"/>
  </si>
  <si>
    <t>なし</t>
    <phoneticPr fontId="3"/>
  </si>
  <si>
    <t>支給総額から税金、組合費を除いた金額を入力。保険や財形等は除かない</t>
    <rPh sb="0" eb="4">
      <t>シキュウソウガク</t>
    </rPh>
    <rPh sb="6" eb="8">
      <t>ゼイキン</t>
    </rPh>
    <rPh sb="9" eb="12">
      <t>クミアイヒ</t>
    </rPh>
    <rPh sb="13" eb="14">
      <t>ノゾ</t>
    </rPh>
    <rPh sb="16" eb="18">
      <t>キンガク</t>
    </rPh>
    <rPh sb="19" eb="21">
      <t>ニュウリョク</t>
    </rPh>
    <rPh sb="22" eb="24">
      <t>ホケン</t>
    </rPh>
    <rPh sb="25" eb="27">
      <t>ザイケイ</t>
    </rPh>
    <rPh sb="27" eb="28">
      <t>トウ</t>
    </rPh>
    <rPh sb="29" eb="30">
      <t>ノゾ</t>
    </rPh>
    <phoneticPr fontId="3"/>
  </si>
  <si>
    <t>概算見込みを記入</t>
    <rPh sb="0" eb="2">
      <t>ガイサン</t>
    </rPh>
    <rPh sb="2" eb="4">
      <t>ミコ</t>
    </rPh>
    <rPh sb="6" eb="8">
      <t>キニュウ</t>
    </rPh>
    <phoneticPr fontId="3"/>
  </si>
  <si>
    <t>自分の年収　手取り</t>
    <rPh sb="0" eb="2">
      <t>ジブン</t>
    </rPh>
    <rPh sb="3" eb="5">
      <t>ネンシュウ</t>
    </rPh>
    <rPh sb="6" eb="8">
      <t>テド</t>
    </rPh>
    <phoneticPr fontId="3"/>
  </si>
  <si>
    <t>配偶者正社員、年収</t>
    <rPh sb="0" eb="3">
      <t>ハイグウシャ</t>
    </rPh>
    <rPh sb="3" eb="6">
      <t>セイシャイン</t>
    </rPh>
    <rPh sb="7" eb="9">
      <t>ネンシュウ</t>
    </rPh>
    <phoneticPr fontId="3"/>
  </si>
  <si>
    <t>年収考慮</t>
    <rPh sb="0" eb="4">
      <t>ネンシュウコウリョ</t>
    </rPh>
    <phoneticPr fontId="3"/>
  </si>
  <si>
    <t>差額</t>
    <rPh sb="0" eb="2">
      <t>サガク</t>
    </rPh>
    <phoneticPr fontId="3"/>
  </si>
  <si>
    <t>賃貸</t>
  </si>
  <si>
    <t>以降のシートは操作しないで下さい</t>
    <rPh sb="0" eb="2">
      <t>イコウ</t>
    </rPh>
    <rPh sb="7" eb="9">
      <t>ソウサ</t>
    </rPh>
    <rPh sb="13" eb="14">
      <t>クダ</t>
    </rPh>
    <phoneticPr fontId="3"/>
  </si>
  <si>
    <t>年収：</t>
    <rPh sb="0" eb="2">
      <t>ネンシュウ</t>
    </rPh>
    <phoneticPr fontId="3"/>
  </si>
  <si>
    <t>基本生活費：</t>
    <rPh sb="0" eb="5">
      <t>キホンセイカツヒ</t>
    </rPh>
    <phoneticPr fontId="3"/>
  </si>
  <si>
    <t>交際費：</t>
    <rPh sb="0" eb="3">
      <t>コウサイヒ</t>
    </rPh>
    <phoneticPr fontId="3"/>
  </si>
  <si>
    <t>住居費：</t>
    <rPh sb="0" eb="3">
      <t>ジュウキョヒ</t>
    </rPh>
    <phoneticPr fontId="3"/>
  </si>
  <si>
    <t>車維持費：</t>
    <rPh sb="0" eb="4">
      <t>クルマイジヒ</t>
    </rPh>
    <phoneticPr fontId="3"/>
  </si>
  <si>
    <t>教育費：</t>
    <rPh sb="0" eb="3">
      <t>キョウイクヒ</t>
    </rPh>
    <phoneticPr fontId="3"/>
  </si>
  <si>
    <t>家電：</t>
    <rPh sb="0" eb="2">
      <t>カデン</t>
    </rPh>
    <phoneticPr fontId="3"/>
  </si>
  <si>
    <t>娯楽：</t>
    <rPh sb="0" eb="2">
      <t>ゴラク</t>
    </rPh>
    <phoneticPr fontId="3"/>
  </si>
  <si>
    <t>【ライフプラン表】例：独身者、賃貸</t>
    <rPh sb="7" eb="8">
      <t>ヒョウ</t>
    </rPh>
    <rPh sb="9" eb="10">
      <t>レイ</t>
    </rPh>
    <rPh sb="11" eb="14">
      <t>ドクシンシャ</t>
    </rPh>
    <rPh sb="15" eb="17">
      <t>チンタイ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</si>
</sst>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color indexed="9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4"/>
      <name val="游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72"/>
      <color rgb="FFFF0000"/>
      <name val="ＭＳ Ｐゴシック"/>
      <family val="3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lightGray">
        <fgColor indexed="47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lightGray">
        <fgColor indexed="47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0" fillId="0" borderId="0" xfId="0" applyFill="1" applyBorder="1"/>
    <xf numFmtId="0" fontId="1" fillId="2" borderId="8" xfId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3" fontId="4" fillId="3" borderId="20" xfId="0" applyNumberFormat="1" applyFont="1" applyFill="1" applyBorder="1" applyAlignment="1">
      <alignment vertical="center"/>
    </xf>
    <xf numFmtId="3" fontId="4" fillId="3" borderId="21" xfId="0" applyNumberFormat="1" applyFont="1" applyFill="1" applyBorder="1" applyAlignment="1">
      <alignment vertical="center"/>
    </xf>
    <xf numFmtId="3" fontId="4" fillId="4" borderId="19" xfId="0" applyNumberFormat="1" applyFont="1" applyFill="1" applyBorder="1" applyAlignment="1">
      <alignment vertical="center"/>
    </xf>
    <xf numFmtId="3" fontId="4" fillId="4" borderId="20" xfId="0" applyNumberFormat="1" applyFont="1" applyFill="1" applyBorder="1" applyAlignment="1">
      <alignment vertical="center"/>
    </xf>
    <xf numFmtId="3" fontId="4" fillId="4" borderId="21" xfId="0" applyNumberFormat="1" applyFont="1" applyFill="1" applyBorder="1" applyAlignment="1">
      <alignment vertical="center"/>
    </xf>
    <xf numFmtId="0" fontId="6" fillId="2" borderId="8" xfId="1" applyFont="1" applyFill="1" applyBorder="1" applyAlignment="1">
      <alignment vertical="center"/>
    </xf>
    <xf numFmtId="0" fontId="6" fillId="2" borderId="9" xfId="1" applyFont="1" applyFill="1" applyBorder="1" applyAlignment="1">
      <alignment vertical="center"/>
    </xf>
    <xf numFmtId="0" fontId="6" fillId="2" borderId="22" xfId="1" applyFont="1" applyFill="1" applyBorder="1" applyAlignment="1">
      <alignment vertical="center"/>
    </xf>
    <xf numFmtId="0" fontId="6" fillId="3" borderId="6" xfId="1" applyFont="1" applyFill="1" applyBorder="1" applyAlignment="1">
      <alignment horizontal="right" vertical="center"/>
    </xf>
    <xf numFmtId="0" fontId="6" fillId="2" borderId="9" xfId="1" applyFont="1" applyFill="1" applyBorder="1" applyAlignment="1">
      <alignment vertical="center" wrapText="1"/>
    </xf>
    <xf numFmtId="0" fontId="6" fillId="4" borderId="6" xfId="1" applyFont="1" applyFill="1" applyBorder="1" applyAlignment="1">
      <alignment horizontal="right" vertical="center"/>
    </xf>
    <xf numFmtId="0" fontId="6" fillId="3" borderId="23" xfId="0" applyFont="1" applyFill="1" applyBorder="1" applyAlignment="1">
      <alignment vertical="center"/>
    </xf>
    <xf numFmtId="0" fontId="6" fillId="3" borderId="24" xfId="0" applyFont="1" applyFill="1" applyBorder="1" applyAlignment="1">
      <alignment vertical="center"/>
    </xf>
    <xf numFmtId="38" fontId="4" fillId="3" borderId="19" xfId="0" applyNumberFormat="1" applyFont="1" applyFill="1" applyBorder="1" applyAlignment="1">
      <alignment vertical="center"/>
    </xf>
    <xf numFmtId="38" fontId="4" fillId="3" borderId="20" xfId="0" applyNumberFormat="1" applyFont="1" applyFill="1" applyBorder="1" applyAlignment="1">
      <alignment vertical="center"/>
    </xf>
    <xf numFmtId="38" fontId="4" fillId="3" borderId="21" xfId="0" applyNumberFormat="1" applyFont="1" applyFill="1" applyBorder="1" applyAlignment="1">
      <alignment vertical="center"/>
    </xf>
    <xf numFmtId="0" fontId="4" fillId="5" borderId="28" xfId="0" applyFont="1" applyFill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/>
    </xf>
    <xf numFmtId="0" fontId="4" fillId="5" borderId="30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0" fillId="2" borderId="9" xfId="1" applyFont="1" applyFill="1" applyBorder="1" applyAlignment="1">
      <alignment vertical="center"/>
    </xf>
    <xf numFmtId="0" fontId="6" fillId="3" borderId="39" xfId="0" applyFont="1" applyFill="1" applyBorder="1" applyAlignment="1">
      <alignment vertical="center"/>
    </xf>
    <xf numFmtId="0" fontId="6" fillId="3" borderId="40" xfId="0" applyFont="1" applyFill="1" applyBorder="1" applyAlignment="1">
      <alignment vertical="center"/>
    </xf>
    <xf numFmtId="38" fontId="4" fillId="3" borderId="36" xfId="0" applyNumberFormat="1" applyFont="1" applyFill="1" applyBorder="1" applyAlignment="1">
      <alignment vertical="center"/>
    </xf>
    <xf numFmtId="38" fontId="4" fillId="3" borderId="37" xfId="0" applyNumberFormat="1" applyFont="1" applyFill="1" applyBorder="1" applyAlignment="1">
      <alignment vertical="center"/>
    </xf>
    <xf numFmtId="38" fontId="4" fillId="3" borderId="41" xfId="0" applyNumberFormat="1" applyFont="1" applyFill="1" applyBorder="1" applyAlignment="1">
      <alignment vertical="center"/>
    </xf>
    <xf numFmtId="0" fontId="0" fillId="0" borderId="0" xfId="0" applyFill="1"/>
    <xf numFmtId="0" fontId="0" fillId="0" borderId="9" xfId="1" applyFont="1" applyFill="1" applyBorder="1" applyAlignment="1" applyProtection="1">
      <alignment vertical="center"/>
      <protection locked="0"/>
    </xf>
    <xf numFmtId="0" fontId="8" fillId="0" borderId="9" xfId="1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3" fontId="4" fillId="0" borderId="11" xfId="0" applyNumberFormat="1" applyFont="1" applyFill="1" applyBorder="1" applyAlignment="1" applyProtection="1">
      <alignment vertical="center"/>
      <protection locked="0"/>
    </xf>
    <xf numFmtId="3" fontId="4" fillId="0" borderId="15" xfId="0" applyNumberFormat="1" applyFont="1" applyFill="1" applyBorder="1" applyAlignment="1" applyProtection="1">
      <alignment vertical="center"/>
      <protection locked="0"/>
    </xf>
    <xf numFmtId="3" fontId="4" fillId="0" borderId="12" xfId="0" applyNumberFormat="1" applyFont="1" applyFill="1" applyBorder="1" applyAlignment="1" applyProtection="1">
      <alignment vertical="center"/>
      <protection locked="0"/>
    </xf>
    <xf numFmtId="3" fontId="4" fillId="0" borderId="13" xfId="0" applyNumberFormat="1" applyFont="1" applyFill="1" applyBorder="1" applyAlignment="1" applyProtection="1">
      <alignment vertical="center"/>
      <protection locked="0"/>
    </xf>
    <xf numFmtId="3" fontId="4" fillId="0" borderId="14" xfId="0" applyNumberFormat="1" applyFont="1" applyFill="1" applyBorder="1" applyAlignment="1" applyProtection="1">
      <alignment vertical="center"/>
      <protection locked="0"/>
    </xf>
    <xf numFmtId="3" fontId="4" fillId="0" borderId="16" xfId="0" applyNumberFormat="1" applyFont="1" applyFill="1" applyBorder="1" applyAlignment="1" applyProtection="1">
      <alignment vertical="center"/>
      <protection locked="0"/>
    </xf>
    <xf numFmtId="3" fontId="4" fillId="0" borderId="17" xfId="0" applyNumberFormat="1" applyFont="1" applyFill="1" applyBorder="1" applyAlignment="1" applyProtection="1">
      <alignment vertical="center"/>
      <protection locked="0"/>
    </xf>
    <xf numFmtId="3" fontId="4" fillId="0" borderId="18" xfId="0" applyNumberFormat="1" applyFont="1" applyFill="1" applyBorder="1" applyAlignment="1" applyProtection="1">
      <alignment vertical="center"/>
      <protection locked="0"/>
    </xf>
    <xf numFmtId="3" fontId="4" fillId="0" borderId="10" xfId="0" applyNumberFormat="1" applyFont="1" applyFill="1" applyBorder="1" applyAlignment="1" applyProtection="1">
      <alignment vertical="center"/>
      <protection locked="0"/>
    </xf>
    <xf numFmtId="3" fontId="4" fillId="0" borderId="25" xfId="0" applyNumberFormat="1" applyFont="1" applyFill="1" applyBorder="1" applyAlignment="1" applyProtection="1">
      <alignment vertical="center"/>
      <protection locked="0"/>
    </xf>
    <xf numFmtId="3" fontId="4" fillId="0" borderId="26" xfId="0" applyNumberFormat="1" applyFont="1" applyFill="1" applyBorder="1" applyAlignment="1" applyProtection="1">
      <alignment vertical="center"/>
      <protection locked="0"/>
    </xf>
    <xf numFmtId="3" fontId="4" fillId="0" borderId="27" xfId="0" applyNumberFormat="1" applyFont="1" applyFill="1" applyBorder="1" applyAlignment="1" applyProtection="1">
      <alignment vertical="center"/>
      <protection locked="0"/>
    </xf>
    <xf numFmtId="1" fontId="4" fillId="0" borderId="11" xfId="0" applyNumberFormat="1" applyFont="1" applyFill="1" applyBorder="1" applyAlignment="1" applyProtection="1">
      <alignment horizontal="center" vertical="center"/>
      <protection locked="0" hidden="1"/>
    </xf>
    <xf numFmtId="176" fontId="4" fillId="6" borderId="31" xfId="0" applyNumberFormat="1" applyFont="1" applyFill="1" applyBorder="1" applyAlignment="1">
      <alignment horizontal="center" vertical="center"/>
    </xf>
    <xf numFmtId="0" fontId="6" fillId="2" borderId="54" xfId="1" applyFont="1" applyFill="1" applyBorder="1" applyAlignment="1">
      <alignment vertical="center"/>
    </xf>
    <xf numFmtId="0" fontId="6" fillId="2" borderId="54" xfId="1" applyFont="1" applyFill="1" applyBorder="1" applyAlignment="1">
      <alignment vertical="center" wrapText="1"/>
    </xf>
    <xf numFmtId="0" fontId="0" fillId="0" borderId="34" xfId="0" applyBorder="1"/>
    <xf numFmtId="38" fontId="0" fillId="0" borderId="34" xfId="2" applyFont="1" applyBorder="1" applyAlignment="1"/>
    <xf numFmtId="38" fontId="0" fillId="0" borderId="0" xfId="2" applyFont="1" applyAlignment="1"/>
    <xf numFmtId="2" fontId="0" fillId="0" borderId="0" xfId="0" applyNumberFormat="1"/>
    <xf numFmtId="0" fontId="0" fillId="0" borderId="34" xfId="0" applyFill="1" applyBorder="1"/>
    <xf numFmtId="0" fontId="0" fillId="11" borderId="0" xfId="0" applyFill="1"/>
    <xf numFmtId="1" fontId="0" fillId="11" borderId="0" xfId="0" applyNumberFormat="1" applyFill="1"/>
    <xf numFmtId="0" fontId="0" fillId="14" borderId="0" xfId="0" applyFill="1"/>
    <xf numFmtId="1" fontId="0" fillId="14" borderId="0" xfId="0" applyNumberFormat="1" applyFill="1"/>
    <xf numFmtId="1" fontId="0" fillId="0" borderId="0" xfId="0" applyNumberFormat="1" applyFill="1"/>
    <xf numFmtId="1" fontId="0" fillId="13" borderId="0" xfId="0" applyNumberFormat="1" applyFill="1"/>
    <xf numFmtId="0" fontId="0" fillId="15" borderId="0" xfId="0" applyFill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52" xfId="0" applyFont="1" applyFill="1" applyBorder="1" applyAlignment="1">
      <alignment vertical="center"/>
    </xf>
    <xf numFmtId="0" fontId="9" fillId="0" borderId="45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 wrapText="1"/>
    </xf>
    <xf numFmtId="0" fontId="9" fillId="0" borderId="56" xfId="0" applyFont="1" applyFill="1" applyBorder="1" applyAlignment="1">
      <alignment vertical="center"/>
    </xf>
    <xf numFmtId="1" fontId="0" fillId="15" borderId="0" xfId="0" applyNumberFormat="1" applyFill="1"/>
    <xf numFmtId="3" fontId="4" fillId="0" borderId="13" xfId="0" applyNumberFormat="1" applyFont="1" applyFill="1" applyBorder="1" applyAlignment="1" applyProtection="1">
      <alignment vertical="center"/>
    </xf>
    <xf numFmtId="0" fontId="0" fillId="15" borderId="34" xfId="0" applyFill="1" applyBorder="1"/>
    <xf numFmtId="38" fontId="0" fillId="15" borderId="34" xfId="2" applyFont="1" applyFill="1" applyBorder="1" applyAlignment="1"/>
    <xf numFmtId="38" fontId="0" fillId="0" borderId="34" xfId="0" applyNumberFormat="1" applyBorder="1"/>
    <xf numFmtId="0" fontId="6" fillId="2" borderId="60" xfId="1" applyFont="1" applyFill="1" applyBorder="1" applyAlignment="1">
      <alignment vertical="center"/>
    </xf>
    <xf numFmtId="3" fontId="4" fillId="0" borderId="61" xfId="0" applyNumberFormat="1" applyFont="1" applyFill="1" applyBorder="1" applyAlignment="1" applyProtection="1">
      <alignment vertical="center"/>
      <protection locked="0"/>
    </xf>
    <xf numFmtId="3" fontId="4" fillId="0" borderId="62" xfId="0" applyNumberFormat="1" applyFont="1" applyFill="1" applyBorder="1" applyAlignment="1" applyProtection="1">
      <alignment vertical="center"/>
      <protection locked="0"/>
    </xf>
    <xf numFmtId="3" fontId="4" fillId="0" borderId="6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13" borderId="9" xfId="1" applyFont="1" applyFill="1" applyBorder="1" applyAlignment="1" applyProtection="1">
      <alignment vertical="center"/>
      <protection locked="0"/>
    </xf>
    <xf numFmtId="0" fontId="4" fillId="13" borderId="12" xfId="0" applyFont="1" applyFill="1" applyBorder="1" applyAlignment="1" applyProtection="1">
      <alignment horizontal="center" vertical="center"/>
      <protection locked="0"/>
    </xf>
    <xf numFmtId="0" fontId="4" fillId="13" borderId="13" xfId="0" applyFont="1" applyFill="1" applyBorder="1" applyAlignment="1" applyProtection="1">
      <alignment horizontal="center" vertical="center"/>
      <protection locked="0"/>
    </xf>
    <xf numFmtId="0" fontId="4" fillId="13" borderId="14" xfId="0" applyFont="1" applyFill="1" applyBorder="1" applyAlignment="1" applyProtection="1">
      <alignment horizontal="center" vertical="center"/>
      <protection locked="0"/>
    </xf>
    <xf numFmtId="0" fontId="6" fillId="17" borderId="9" xfId="1" applyFont="1" applyFill="1" applyBorder="1" applyAlignment="1">
      <alignment vertical="center"/>
    </xf>
    <xf numFmtId="0" fontId="0" fillId="17" borderId="9" xfId="1" applyFont="1" applyFill="1" applyBorder="1" applyAlignment="1" applyProtection="1">
      <alignment vertical="center"/>
      <protection locked="0"/>
    </xf>
    <xf numFmtId="0" fontId="11" fillId="0" borderId="23" xfId="0" applyFont="1" applyFill="1" applyBorder="1" applyAlignment="1">
      <alignment vertical="center"/>
    </xf>
    <xf numFmtId="0" fontId="9" fillId="16" borderId="64" xfId="0" applyFont="1" applyFill="1" applyBorder="1" applyAlignment="1">
      <alignment horizontal="center" vertical="center"/>
    </xf>
    <xf numFmtId="0" fontId="9" fillId="16" borderId="55" xfId="0" applyFont="1" applyFill="1" applyBorder="1" applyAlignment="1">
      <alignment horizontal="center" vertical="center"/>
    </xf>
    <xf numFmtId="0" fontId="9" fillId="16" borderId="65" xfId="0" applyFont="1" applyFill="1" applyBorder="1" applyAlignment="1">
      <alignment horizontal="center" vertical="center"/>
    </xf>
    <xf numFmtId="38" fontId="4" fillId="0" borderId="12" xfId="0" applyNumberFormat="1" applyFont="1" applyFill="1" applyBorder="1" applyAlignment="1" applyProtection="1">
      <alignment vertical="center"/>
      <protection locked="0"/>
    </xf>
    <xf numFmtId="38" fontId="4" fillId="0" borderId="13" xfId="0" applyNumberFormat="1" applyFont="1" applyFill="1" applyBorder="1" applyAlignment="1" applyProtection="1">
      <alignment vertical="center"/>
      <protection locked="0"/>
    </xf>
    <xf numFmtId="38" fontId="4" fillId="0" borderId="14" xfId="0" applyNumberFormat="1" applyFont="1" applyFill="1" applyBorder="1" applyAlignment="1" applyProtection="1">
      <alignment vertical="center"/>
      <protection locked="0"/>
    </xf>
    <xf numFmtId="0" fontId="6" fillId="12" borderId="54" xfId="1" applyFont="1" applyFill="1" applyBorder="1" applyAlignment="1">
      <alignment vertical="center"/>
    </xf>
    <xf numFmtId="0" fontId="7" fillId="9" borderId="46" xfId="0" applyFont="1" applyFill="1" applyBorder="1" applyAlignment="1">
      <alignment vertical="center"/>
    </xf>
    <xf numFmtId="0" fontId="7" fillId="9" borderId="24" xfId="0" applyFont="1" applyFill="1" applyBorder="1" applyAlignment="1">
      <alignment vertical="center"/>
    </xf>
    <xf numFmtId="0" fontId="7" fillId="9" borderId="4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6" fillId="0" borderId="19" xfId="0" applyFont="1" applyFill="1" applyBorder="1" applyAlignment="1" applyProtection="1">
      <alignment horizontal="left" vertical="center" textRotation="255" wrapText="1"/>
      <protection locked="0"/>
    </xf>
    <xf numFmtId="0" fontId="0" fillId="0" borderId="20" xfId="0" applyFont="1" applyFill="1" applyBorder="1" applyAlignment="1" applyProtection="1">
      <alignment horizontal="left" vertical="center" textRotation="255" wrapText="1"/>
      <protection locked="0"/>
    </xf>
    <xf numFmtId="0" fontId="6" fillId="0" borderId="20" xfId="0" applyFont="1" applyFill="1" applyBorder="1" applyAlignment="1" applyProtection="1">
      <alignment horizontal="left" vertical="center" textRotation="255" wrapText="1"/>
      <protection locked="0"/>
    </xf>
    <xf numFmtId="0" fontId="6" fillId="0" borderId="21" xfId="0" applyFont="1" applyFill="1" applyBorder="1" applyAlignment="1" applyProtection="1">
      <alignment horizontal="left" vertical="center" textRotation="255" wrapText="1"/>
      <protection locked="0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0" fillId="0" borderId="0" xfId="0" applyBorder="1" applyAlignment="1">
      <alignment vertical="center"/>
    </xf>
    <xf numFmtId="38" fontId="0" fillId="0" borderId="0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9" fillId="12" borderId="45" xfId="0" applyFont="1" applyFill="1" applyBorder="1" applyAlignment="1">
      <alignment horizontal="center" vertical="center"/>
    </xf>
    <xf numFmtId="0" fontId="9" fillId="12" borderId="23" xfId="0" applyFont="1" applyFill="1" applyBorder="1" applyAlignment="1">
      <alignment horizontal="center" vertical="center"/>
    </xf>
    <xf numFmtId="0" fontId="9" fillId="12" borderId="56" xfId="0" applyFont="1" applyFill="1" applyBorder="1" applyAlignment="1">
      <alignment horizontal="center" vertical="center"/>
    </xf>
    <xf numFmtId="0" fontId="9" fillId="0" borderId="67" xfId="0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69" xfId="0" applyFont="1" applyFill="1" applyBorder="1" applyAlignment="1">
      <alignment horizontal="center" vertical="center"/>
    </xf>
    <xf numFmtId="0" fontId="9" fillId="0" borderId="66" xfId="0" applyFont="1" applyFill="1" applyBorder="1" applyAlignment="1">
      <alignment vertical="center"/>
    </xf>
    <xf numFmtId="0" fontId="9" fillId="0" borderId="68" xfId="0" applyFont="1" applyFill="1" applyBorder="1" applyAlignment="1">
      <alignment vertical="center"/>
    </xf>
    <xf numFmtId="0" fontId="9" fillId="0" borderId="66" xfId="0" applyFont="1" applyFill="1" applyBorder="1" applyAlignment="1">
      <alignment horizontal="left" vertical="center"/>
    </xf>
    <xf numFmtId="0" fontId="9" fillId="0" borderId="67" xfId="0" applyFont="1" applyFill="1" applyBorder="1" applyAlignment="1">
      <alignment horizontal="left" vertical="center"/>
    </xf>
    <xf numFmtId="0" fontId="9" fillId="0" borderId="68" xfId="0" applyFont="1" applyFill="1" applyBorder="1" applyAlignment="1">
      <alignment horizontal="left" vertical="center"/>
    </xf>
    <xf numFmtId="0" fontId="4" fillId="0" borderId="42" xfId="0" applyFont="1" applyFill="1" applyBorder="1" applyAlignment="1" applyProtection="1">
      <alignment vertical="center"/>
      <protection locked="0"/>
    </xf>
    <xf numFmtId="38" fontId="0" fillId="11" borderId="34" xfId="2" applyFont="1" applyFill="1" applyBorder="1" applyAlignment="1"/>
    <xf numFmtId="0" fontId="6" fillId="15" borderId="34" xfId="0" applyFont="1" applyFill="1" applyBorder="1" applyAlignment="1">
      <alignment vertical="center"/>
    </xf>
    <xf numFmtId="0" fontId="6" fillId="15" borderId="35" xfId="0" applyFont="1" applyFill="1" applyBorder="1" applyAlignment="1">
      <alignment vertical="center" wrapText="1"/>
    </xf>
    <xf numFmtId="0" fontId="9" fillId="0" borderId="67" xfId="0" applyFont="1" applyFill="1" applyBorder="1" applyAlignment="1">
      <alignment horizontal="left" vertical="center" wrapText="1"/>
    </xf>
    <xf numFmtId="0" fontId="0" fillId="17" borderId="34" xfId="0" applyFill="1" applyBorder="1" applyAlignment="1">
      <alignment vertical="center"/>
    </xf>
    <xf numFmtId="0" fontId="0" fillId="17" borderId="34" xfId="0" applyFill="1" applyBorder="1" applyAlignment="1">
      <alignment vertical="center" wrapText="1"/>
    </xf>
    <xf numFmtId="0" fontId="0" fillId="17" borderId="0" xfId="0" applyFill="1" applyAlignment="1">
      <alignment vertical="center"/>
    </xf>
    <xf numFmtId="38" fontId="0" fillId="17" borderId="34" xfId="2" applyFont="1" applyFill="1" applyBorder="1" applyAlignment="1"/>
    <xf numFmtId="0" fontId="0" fillId="17" borderId="0" xfId="0" applyFill="1"/>
    <xf numFmtId="0" fontId="6" fillId="2" borderId="9" xfId="1" applyFont="1" applyFill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9" fillId="0" borderId="67" xfId="0" applyFont="1" applyFill="1" applyBorder="1" applyAlignment="1">
      <alignment vertical="center" wrapText="1"/>
    </xf>
    <xf numFmtId="0" fontId="0" fillId="18" borderId="0" xfId="0" applyFill="1"/>
    <xf numFmtId="0" fontId="0" fillId="18" borderId="34" xfId="0" applyFill="1" applyBorder="1"/>
    <xf numFmtId="0" fontId="0" fillId="18" borderId="34" xfId="0" applyFill="1" applyBorder="1" applyAlignment="1">
      <alignment vertical="center" textRotation="255"/>
    </xf>
    <xf numFmtId="0" fontId="0" fillId="18" borderId="0" xfId="0" applyFill="1" applyAlignment="1">
      <alignment vertical="center" textRotation="255"/>
    </xf>
    <xf numFmtId="38" fontId="0" fillId="18" borderId="34" xfId="2" applyFont="1" applyFill="1" applyBorder="1" applyAlignment="1"/>
    <xf numFmtId="38" fontId="0" fillId="18" borderId="0" xfId="2" applyFont="1" applyFill="1" applyAlignment="1"/>
    <xf numFmtId="0" fontId="0" fillId="18" borderId="0" xfId="0" applyFill="1" applyAlignment="1">
      <alignment vertical="center"/>
    </xf>
    <xf numFmtId="0" fontId="0" fillId="18" borderId="34" xfId="0" applyFill="1" applyBorder="1" applyAlignment="1">
      <alignment vertical="center"/>
    </xf>
    <xf numFmtId="0" fontId="0" fillId="18" borderId="34" xfId="0" applyFill="1" applyBorder="1" applyAlignment="1">
      <alignment vertical="center" wrapText="1"/>
    </xf>
    <xf numFmtId="1" fontId="0" fillId="11" borderId="34" xfId="0" applyNumberFormat="1" applyFill="1" applyBorder="1"/>
    <xf numFmtId="1" fontId="0" fillId="11" borderId="0" xfId="0" applyNumberFormat="1" applyFill="1" applyAlignment="1">
      <alignment vertical="center"/>
    </xf>
    <xf numFmtId="38" fontId="0" fillId="0" borderId="0" xfId="2" applyFont="1" applyAlignment="1">
      <alignment vertical="center"/>
    </xf>
    <xf numFmtId="0" fontId="0" fillId="0" borderId="34" xfId="0" applyBorder="1" applyAlignment="1">
      <alignment vertical="center"/>
    </xf>
    <xf numFmtId="0" fontId="0" fillId="0" borderId="34" xfId="0" applyBorder="1" applyAlignment="1">
      <alignment vertical="center" wrapText="1"/>
    </xf>
    <xf numFmtId="0" fontId="13" fillId="0" borderId="0" xfId="0" applyFont="1"/>
    <xf numFmtId="0" fontId="9" fillId="0" borderId="59" xfId="0" applyFont="1" applyFill="1" applyBorder="1" applyAlignment="1">
      <alignment horizontal="center" vertical="center"/>
    </xf>
    <xf numFmtId="0" fontId="9" fillId="0" borderId="70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9" fillId="12" borderId="57" xfId="0" applyFont="1" applyFill="1" applyBorder="1" applyAlignment="1">
      <alignment horizontal="center" vertical="center"/>
    </xf>
    <xf numFmtId="0" fontId="9" fillId="12" borderId="58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 textRotation="255"/>
    </xf>
    <xf numFmtId="0" fontId="6" fillId="3" borderId="44" xfId="0" applyFont="1" applyFill="1" applyBorder="1" applyAlignment="1">
      <alignment horizontal="center" vertical="center" textRotation="255"/>
    </xf>
    <xf numFmtId="0" fontId="6" fillId="3" borderId="45" xfId="0" applyFont="1" applyFill="1" applyBorder="1" applyAlignment="1">
      <alignment horizontal="center" vertical="center" textRotation="255"/>
    </xf>
    <xf numFmtId="0" fontId="6" fillId="7" borderId="43" xfId="0" applyFont="1" applyFill="1" applyBorder="1" applyAlignment="1">
      <alignment horizontal="center" vertical="center" textRotation="255"/>
    </xf>
    <xf numFmtId="0" fontId="6" fillId="7" borderId="44" xfId="0" applyFont="1" applyFill="1" applyBorder="1" applyAlignment="1">
      <alignment horizontal="center" vertical="center" textRotation="255"/>
    </xf>
    <xf numFmtId="0" fontId="6" fillId="7" borderId="45" xfId="0" applyFont="1" applyFill="1" applyBorder="1" applyAlignment="1">
      <alignment horizontal="center" vertical="center" textRotation="255"/>
    </xf>
    <xf numFmtId="0" fontId="6" fillId="11" borderId="52" xfId="0" applyFont="1" applyFill="1" applyBorder="1" applyAlignment="1">
      <alignment horizontal="left" vertical="center"/>
    </xf>
    <xf numFmtId="0" fontId="6" fillId="11" borderId="53" xfId="0" applyFont="1" applyFill="1" applyBorder="1" applyAlignment="1">
      <alignment horizontal="left" vertical="center"/>
    </xf>
    <xf numFmtId="0" fontId="5" fillId="8" borderId="46" xfId="0" applyFont="1" applyFill="1" applyBorder="1" applyAlignment="1">
      <alignment horizontal="center" vertical="center"/>
    </xf>
    <xf numFmtId="0" fontId="5" fillId="8" borderId="47" xfId="0" applyFont="1" applyFill="1" applyBorder="1" applyAlignment="1">
      <alignment horizontal="center" vertical="center"/>
    </xf>
    <xf numFmtId="0" fontId="1" fillId="6" borderId="48" xfId="0" applyFont="1" applyFill="1" applyBorder="1" applyAlignment="1">
      <alignment horizontal="center" vertical="center"/>
    </xf>
    <xf numFmtId="0" fontId="1" fillId="6" borderId="49" xfId="0" applyFont="1" applyFill="1" applyBorder="1" applyAlignment="1">
      <alignment horizontal="center" vertical="center"/>
    </xf>
    <xf numFmtId="0" fontId="0" fillId="5" borderId="23" xfId="1" applyFont="1" applyFill="1" applyBorder="1" applyAlignment="1">
      <alignment horizontal="center" vertical="center"/>
    </xf>
    <xf numFmtId="0" fontId="1" fillId="5" borderId="47" xfId="1" applyFont="1" applyFill="1" applyBorder="1" applyAlignment="1">
      <alignment horizontal="center" vertical="center"/>
    </xf>
    <xf numFmtId="0" fontId="0" fillId="5" borderId="47" xfId="1" applyFont="1" applyFill="1" applyBorder="1" applyAlignment="1">
      <alignment horizontal="center" vertical="center"/>
    </xf>
    <xf numFmtId="0" fontId="0" fillId="10" borderId="50" xfId="0" applyFont="1" applyFill="1" applyBorder="1" applyAlignment="1">
      <alignment horizontal="center" vertical="center" textRotation="255"/>
    </xf>
    <xf numFmtId="0" fontId="1" fillId="10" borderId="51" xfId="0" applyFont="1" applyFill="1" applyBorder="1" applyAlignment="1">
      <alignment horizontal="center" vertical="center" textRotation="255"/>
    </xf>
    <xf numFmtId="0" fontId="6" fillId="15" borderId="43" xfId="0" applyFont="1" applyFill="1" applyBorder="1" applyAlignment="1">
      <alignment horizontal="center" vertical="center" wrapText="1"/>
    </xf>
    <xf numFmtId="0" fontId="6" fillId="15" borderId="39" xfId="0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_Jlife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CCFF"/>
      <color rgb="FFFFFFCC"/>
      <color rgb="FFF1F13B"/>
      <color rgb="FFFDBBD7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ライフプラン表!$B$5</c:f>
              <c:strCache>
                <c:ptCount val="1"/>
                <c:pt idx="0">
                  <c:v>平成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</c:strCache>
            </c:strRef>
          </c:cat>
          <c:val>
            <c:numRef>
              <c:f>ライフプラン表!$C$5:$BC$5</c:f>
            </c:numRef>
          </c:val>
          <c:smooth val="0"/>
          <c:extLst>
            <c:ext xmlns:c16="http://schemas.microsoft.com/office/drawing/2014/chart" uri="{C3380CC4-5D6E-409C-BE32-E72D297353CC}">
              <c16:uniqueId val="{00000002-3EE8-4D9C-B575-2A376AAD2693}"/>
            </c:ext>
          </c:extLst>
        </c:ser>
        <c:ser>
          <c:idx val="54"/>
          <c:order val="1"/>
          <c:tx>
            <c:strRef>
              <c:f>ライフプラン表!$B$45</c:f>
              <c:strCache>
                <c:ptCount val="1"/>
                <c:pt idx="0">
                  <c:v>年間収支（=Ａ－Ｂ）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</c:strCache>
            </c:strRef>
          </c:cat>
          <c:val>
            <c:numRef>
              <c:f>ライフプラン表!$C$45:$BC$45</c:f>
              <c:numCache>
                <c:formatCode>#,##0_);[Red]\(#,##0\)</c:formatCode>
                <c:ptCount val="53"/>
                <c:pt idx="1">
                  <c:v>127.80000000000001</c:v>
                </c:pt>
                <c:pt idx="2">
                  <c:v>127.80000000000001</c:v>
                </c:pt>
                <c:pt idx="3">
                  <c:v>132.80000000000001</c:v>
                </c:pt>
                <c:pt idx="4">
                  <c:v>127.80000000000001</c:v>
                </c:pt>
                <c:pt idx="5">
                  <c:v>142.80000000000001</c:v>
                </c:pt>
                <c:pt idx="6">
                  <c:v>-252.20000000000005</c:v>
                </c:pt>
                <c:pt idx="7">
                  <c:v>162.80000000000001</c:v>
                </c:pt>
                <c:pt idx="8">
                  <c:v>172.8</c:v>
                </c:pt>
                <c:pt idx="9">
                  <c:v>157.80000000000001</c:v>
                </c:pt>
                <c:pt idx="10">
                  <c:v>172.8</c:v>
                </c:pt>
                <c:pt idx="11">
                  <c:v>142.80000000000001</c:v>
                </c:pt>
                <c:pt idx="12">
                  <c:v>172.8</c:v>
                </c:pt>
                <c:pt idx="13">
                  <c:v>147.80000000000001</c:v>
                </c:pt>
                <c:pt idx="14">
                  <c:v>162.80000000000001</c:v>
                </c:pt>
                <c:pt idx="15">
                  <c:v>-227.20000000000005</c:v>
                </c:pt>
                <c:pt idx="16">
                  <c:v>177.8</c:v>
                </c:pt>
                <c:pt idx="17">
                  <c:v>202.8</c:v>
                </c:pt>
                <c:pt idx="18">
                  <c:v>187.8</c:v>
                </c:pt>
                <c:pt idx="19">
                  <c:v>202.8</c:v>
                </c:pt>
                <c:pt idx="20">
                  <c:v>187.8</c:v>
                </c:pt>
                <c:pt idx="21">
                  <c:v>1052.8</c:v>
                </c:pt>
                <c:pt idx="22">
                  <c:v>62.800000000000011</c:v>
                </c:pt>
                <c:pt idx="23">
                  <c:v>67.800000000000011</c:v>
                </c:pt>
                <c:pt idx="24">
                  <c:v>-322.20000000000005</c:v>
                </c:pt>
                <c:pt idx="25">
                  <c:v>77.800000000000011</c:v>
                </c:pt>
                <c:pt idx="26">
                  <c:v>56.800000000000011</c:v>
                </c:pt>
                <c:pt idx="27">
                  <c:v>-172.79999999999998</c:v>
                </c:pt>
                <c:pt idx="28">
                  <c:v>-167.79999999999998</c:v>
                </c:pt>
                <c:pt idx="29">
                  <c:v>-172.79999999999998</c:v>
                </c:pt>
                <c:pt idx="30">
                  <c:v>-157.79999999999998</c:v>
                </c:pt>
                <c:pt idx="31">
                  <c:v>-177.79999999999998</c:v>
                </c:pt>
                <c:pt idx="32">
                  <c:v>-147.79999999999998</c:v>
                </c:pt>
                <c:pt idx="33">
                  <c:v>-357.79999999999995</c:v>
                </c:pt>
                <c:pt idx="34">
                  <c:v>-147.79999999999998</c:v>
                </c:pt>
                <c:pt idx="35">
                  <c:v>-157.79999999999998</c:v>
                </c:pt>
                <c:pt idx="36">
                  <c:v>-187.79999999999998</c:v>
                </c:pt>
                <c:pt idx="37">
                  <c:v>-147.79999999999998</c:v>
                </c:pt>
                <c:pt idx="38">
                  <c:v>-162.79999999999998</c:v>
                </c:pt>
                <c:pt idx="39">
                  <c:v>-127.79999999999998</c:v>
                </c:pt>
                <c:pt idx="40">
                  <c:v>-127.79999999999998</c:v>
                </c:pt>
                <c:pt idx="41">
                  <c:v>-142.79999999999998</c:v>
                </c:pt>
                <c:pt idx="42">
                  <c:v>-137.79999999999998</c:v>
                </c:pt>
                <c:pt idx="43">
                  <c:v>-137.79999999999998</c:v>
                </c:pt>
                <c:pt idx="44">
                  <c:v>-127.79999999999998</c:v>
                </c:pt>
                <c:pt idx="45">
                  <c:v>-127.79999999999998</c:v>
                </c:pt>
                <c:pt idx="46">
                  <c:v>-152.79999999999998</c:v>
                </c:pt>
                <c:pt idx="47">
                  <c:v>-127.79999999999998</c:v>
                </c:pt>
                <c:pt idx="48">
                  <c:v>-127.79999999999998</c:v>
                </c:pt>
                <c:pt idx="49">
                  <c:v>-137.79999999999998</c:v>
                </c:pt>
                <c:pt idx="50">
                  <c:v>-127.79999999999998</c:v>
                </c:pt>
                <c:pt idx="51">
                  <c:v>-142.79999999999998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3EE8-4D9C-B575-2A376AAD2693}"/>
            </c:ext>
          </c:extLst>
        </c:ser>
        <c:ser>
          <c:idx val="55"/>
          <c:order val="2"/>
          <c:tx>
            <c:strRef>
              <c:f>ライフプラン表!$B$46</c:f>
              <c:strCache>
                <c:ptCount val="1"/>
                <c:pt idx="0">
                  <c:v>貯蓄残高合計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ライフプラン表!$C$6:$BB$6</c:f>
              <c:strCache>
                <c:ptCount val="52"/>
                <c:pt idx="0">
                  <c:v>本人</c:v>
                </c:pt>
                <c:pt idx="1">
                  <c:v>40</c:v>
                </c:pt>
                <c:pt idx="2">
                  <c:v>41</c:v>
                </c:pt>
                <c:pt idx="3">
                  <c:v>42</c:v>
                </c:pt>
                <c:pt idx="4">
                  <c:v>43</c:v>
                </c:pt>
                <c:pt idx="5">
                  <c:v>44</c:v>
                </c:pt>
                <c:pt idx="6">
                  <c:v>45</c:v>
                </c:pt>
                <c:pt idx="7">
                  <c:v>46</c:v>
                </c:pt>
                <c:pt idx="8">
                  <c:v>47</c:v>
                </c:pt>
                <c:pt idx="9">
                  <c:v>48</c:v>
                </c:pt>
                <c:pt idx="10">
                  <c:v>49</c:v>
                </c:pt>
                <c:pt idx="11">
                  <c:v>50</c:v>
                </c:pt>
                <c:pt idx="12">
                  <c:v>51</c:v>
                </c:pt>
                <c:pt idx="13">
                  <c:v>52</c:v>
                </c:pt>
                <c:pt idx="14">
                  <c:v>53</c:v>
                </c:pt>
                <c:pt idx="15">
                  <c:v>54</c:v>
                </c:pt>
                <c:pt idx="16">
                  <c:v>55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61</c:v>
                </c:pt>
                <c:pt idx="23">
                  <c:v>62</c:v>
                </c:pt>
                <c:pt idx="24">
                  <c:v>63</c:v>
                </c:pt>
                <c:pt idx="25">
                  <c:v>64</c:v>
                </c:pt>
                <c:pt idx="26">
                  <c:v>65</c:v>
                </c:pt>
                <c:pt idx="27">
                  <c:v>66</c:v>
                </c:pt>
                <c:pt idx="28">
                  <c:v>67</c:v>
                </c:pt>
                <c:pt idx="29">
                  <c:v>68</c:v>
                </c:pt>
                <c:pt idx="30">
                  <c:v>69</c:v>
                </c:pt>
                <c:pt idx="31">
                  <c:v>70</c:v>
                </c:pt>
                <c:pt idx="32">
                  <c:v>71</c:v>
                </c:pt>
                <c:pt idx="33">
                  <c:v>72</c:v>
                </c:pt>
                <c:pt idx="34">
                  <c:v>73</c:v>
                </c:pt>
                <c:pt idx="35">
                  <c:v>74</c:v>
                </c:pt>
                <c:pt idx="36">
                  <c:v>75</c:v>
                </c:pt>
                <c:pt idx="37">
                  <c:v>76</c:v>
                </c:pt>
                <c:pt idx="38">
                  <c:v>77</c:v>
                </c:pt>
                <c:pt idx="39">
                  <c:v>78</c:v>
                </c:pt>
                <c:pt idx="40">
                  <c:v>79</c:v>
                </c:pt>
                <c:pt idx="41">
                  <c:v>80</c:v>
                </c:pt>
                <c:pt idx="42">
                  <c:v>81</c:v>
                </c:pt>
                <c:pt idx="43">
                  <c:v>82</c:v>
                </c:pt>
                <c:pt idx="44">
                  <c:v>83</c:v>
                </c:pt>
                <c:pt idx="45">
                  <c:v>84</c:v>
                </c:pt>
                <c:pt idx="46">
                  <c:v>85</c:v>
                </c:pt>
                <c:pt idx="47">
                  <c:v>86</c:v>
                </c:pt>
                <c:pt idx="48">
                  <c:v>87</c:v>
                </c:pt>
                <c:pt idx="49">
                  <c:v>88</c:v>
                </c:pt>
                <c:pt idx="50">
                  <c:v>89</c:v>
                </c:pt>
                <c:pt idx="51">
                  <c:v>90</c:v>
                </c:pt>
              </c:strCache>
            </c:strRef>
          </c:cat>
          <c:val>
            <c:numRef>
              <c:f>ライフプラン表!$C$46:$BC$46</c:f>
              <c:numCache>
                <c:formatCode>#,##0_);[Red]\(#,##0\)</c:formatCode>
                <c:ptCount val="53"/>
                <c:pt idx="1">
                  <c:v>427.8</c:v>
                </c:pt>
                <c:pt idx="2">
                  <c:v>555.6</c:v>
                </c:pt>
                <c:pt idx="3">
                  <c:v>688.40000000000009</c:v>
                </c:pt>
                <c:pt idx="4">
                  <c:v>816.2</c:v>
                </c:pt>
                <c:pt idx="5">
                  <c:v>959</c:v>
                </c:pt>
                <c:pt idx="6">
                  <c:v>706.8</c:v>
                </c:pt>
                <c:pt idx="7">
                  <c:v>869.59999999999991</c:v>
                </c:pt>
                <c:pt idx="8">
                  <c:v>1042.3999999999999</c:v>
                </c:pt>
                <c:pt idx="9">
                  <c:v>1200.1999999999998</c:v>
                </c:pt>
                <c:pt idx="10">
                  <c:v>1372.9999999999998</c:v>
                </c:pt>
                <c:pt idx="11">
                  <c:v>1515.7999999999997</c:v>
                </c:pt>
                <c:pt idx="12">
                  <c:v>1688.5999999999997</c:v>
                </c:pt>
                <c:pt idx="13">
                  <c:v>1836.3999999999996</c:v>
                </c:pt>
                <c:pt idx="14">
                  <c:v>1999.1999999999996</c:v>
                </c:pt>
                <c:pt idx="15">
                  <c:v>1771.9999999999995</c:v>
                </c:pt>
                <c:pt idx="16">
                  <c:v>1949.7999999999995</c:v>
                </c:pt>
                <c:pt idx="17">
                  <c:v>2152.5999999999995</c:v>
                </c:pt>
                <c:pt idx="18">
                  <c:v>2340.3999999999996</c:v>
                </c:pt>
                <c:pt idx="19">
                  <c:v>2543.1999999999998</c:v>
                </c:pt>
                <c:pt idx="20">
                  <c:v>2731</c:v>
                </c:pt>
                <c:pt idx="21">
                  <c:v>3783.8</c:v>
                </c:pt>
                <c:pt idx="22">
                  <c:v>3846.6000000000004</c:v>
                </c:pt>
                <c:pt idx="23">
                  <c:v>3914.4000000000005</c:v>
                </c:pt>
                <c:pt idx="24">
                  <c:v>3592.2000000000007</c:v>
                </c:pt>
                <c:pt idx="25">
                  <c:v>3670.0000000000009</c:v>
                </c:pt>
                <c:pt idx="26">
                  <c:v>3726.8000000000011</c:v>
                </c:pt>
                <c:pt idx="27">
                  <c:v>3554.0000000000009</c:v>
                </c:pt>
                <c:pt idx="28">
                  <c:v>3386.2000000000007</c:v>
                </c:pt>
                <c:pt idx="29">
                  <c:v>3213.4000000000005</c:v>
                </c:pt>
                <c:pt idx="30">
                  <c:v>3055.6000000000004</c:v>
                </c:pt>
                <c:pt idx="31">
                  <c:v>2877.8</c:v>
                </c:pt>
                <c:pt idx="32">
                  <c:v>2730</c:v>
                </c:pt>
                <c:pt idx="33">
                  <c:v>2372.1999999999998</c:v>
                </c:pt>
                <c:pt idx="34">
                  <c:v>2224.3999999999996</c:v>
                </c:pt>
                <c:pt idx="35">
                  <c:v>2066.5999999999995</c:v>
                </c:pt>
                <c:pt idx="36">
                  <c:v>1878.7999999999995</c:v>
                </c:pt>
                <c:pt idx="37">
                  <c:v>1730.9999999999995</c:v>
                </c:pt>
                <c:pt idx="38">
                  <c:v>1568.1999999999996</c:v>
                </c:pt>
                <c:pt idx="39">
                  <c:v>1440.3999999999996</c:v>
                </c:pt>
                <c:pt idx="40">
                  <c:v>1312.5999999999997</c:v>
                </c:pt>
                <c:pt idx="41">
                  <c:v>1169.7999999999997</c:v>
                </c:pt>
                <c:pt idx="42">
                  <c:v>1031.9999999999998</c:v>
                </c:pt>
                <c:pt idx="43">
                  <c:v>894.19999999999982</c:v>
                </c:pt>
                <c:pt idx="44">
                  <c:v>766.39999999999986</c:v>
                </c:pt>
                <c:pt idx="45">
                  <c:v>638.59999999999991</c:v>
                </c:pt>
                <c:pt idx="46">
                  <c:v>485.79999999999995</c:v>
                </c:pt>
                <c:pt idx="47">
                  <c:v>358</c:v>
                </c:pt>
                <c:pt idx="48">
                  <c:v>230.20000000000002</c:v>
                </c:pt>
                <c:pt idx="49">
                  <c:v>92.400000000000034</c:v>
                </c:pt>
                <c:pt idx="50">
                  <c:v>-35.399999999999949</c:v>
                </c:pt>
                <c:pt idx="51">
                  <c:v>-178.19999999999993</c:v>
                </c:pt>
                <c:pt idx="52">
                  <c:v>-178.20000000002256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3EE8-4D9C-B575-2A376AAD2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004863"/>
        <c:axId val="488098095"/>
      </c:lineChart>
      <c:catAx>
        <c:axId val="39300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8098095"/>
        <c:crosses val="autoZero"/>
        <c:auto val="1"/>
        <c:lblAlgn val="ctr"/>
        <c:lblOffset val="100"/>
        <c:noMultiLvlLbl val="0"/>
      </c:catAx>
      <c:valAx>
        <c:axId val="48809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300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984249</xdr:colOff>
      <xdr:row>62</xdr:row>
      <xdr:rowOff>36058</xdr:rowOff>
    </xdr:from>
    <xdr:to>
      <xdr:col>53</xdr:col>
      <xdr:colOff>253999</xdr:colOff>
      <xdr:row>93</xdr:row>
      <xdr:rowOff>15875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46A1CC1-2C90-463A-AF5E-DCA27A1E97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329713</xdr:colOff>
      <xdr:row>2</xdr:row>
      <xdr:rowOff>65943</xdr:rowOff>
    </xdr:from>
    <xdr:to>
      <xdr:col>16</xdr:col>
      <xdr:colOff>254123</xdr:colOff>
      <xdr:row>21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0672034-59AE-46D2-B0B0-A9B3299B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18648" y="364117"/>
          <a:ext cx="4827714" cy="27667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109537</xdr:colOff>
      <xdr:row>29</xdr:row>
      <xdr:rowOff>119063</xdr:rowOff>
    </xdr:from>
    <xdr:to>
      <xdr:col>40</xdr:col>
      <xdr:colOff>149874</xdr:colOff>
      <xdr:row>57</xdr:row>
      <xdr:rowOff>35202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3A2521-1F7F-4A2C-A3AD-80B4EACCC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4512" y="3014663"/>
          <a:ext cx="6222062" cy="41833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ml310\fp&#20849;&#26377;&#12501;&#12457;&#12523;&#12480;\Program%20Files\Fpm\Jlif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Data"/>
      <sheetName val="StageView"/>
      <sheetName val="Title"/>
      <sheetName val="Start"/>
      <sheetName val="LPDATA"/>
      <sheetName val="ﾃﾞｰﾀﾁｪｯｸ2"/>
      <sheetName val="計算2"/>
      <sheetName val="LpDef"/>
      <sheetName val="Tables"/>
      <sheetName val="work"/>
      <sheetName val="顧客ﾃﾞｰﾀ"/>
      <sheetName val="CLIENTDATA"/>
      <sheetName val="getdata"/>
      <sheetName val="putdata"/>
      <sheetName val="ｷｬｯｼｭﾌﾛｰ出力"/>
      <sheetName val="customer"/>
      <sheetName val="印刷ﾃｸﾆｯｸ"/>
      <sheetName val="統計ﾃﾞｰﾀ"/>
      <sheetName val="表紙"/>
      <sheetName val="はじめに"/>
      <sheetName val="考え方"/>
      <sheetName val="基本項目"/>
      <sheetName val="基本項目2"/>
      <sheetName val="ｷｬｯｼｭﾌﾛｰ11"/>
      <sheetName val="収支ｸﾞﾗﾌ11"/>
      <sheetName val="収支ｸﾞﾗﾌ12"/>
      <sheetName val="子供関連11"/>
      <sheetName val="子供ｸﾞﾗﾌ11"/>
      <sheetName val="住宅"/>
      <sheetName val="住宅2"/>
      <sheetName val="住宅3"/>
      <sheetName val="退職後2"/>
      <sheetName val="ｷｬｯｼｭﾌﾛｰ21"/>
      <sheetName val="収支ｸﾞﾗﾌ21"/>
      <sheetName val="収支ｸﾞﾗﾌ22"/>
      <sheetName val="ｷｬｯｼｭﾌﾛｰ31"/>
      <sheetName val="収支ｸﾞﾗﾌ31"/>
      <sheetName val="収支ｸﾞﾗﾌ32"/>
      <sheetName val="保障"/>
      <sheetName val="保障ｸﾞﾗﾌ1"/>
      <sheetName val="ｷｬｯｼｭﾌﾛｰ41"/>
      <sheetName val="医療保障内容1"/>
      <sheetName val="医療保障内容2"/>
      <sheetName val="診断ｺﾒﾝﾄ"/>
      <sheetName val="入院保障ﾃﾞｰﾀ"/>
      <sheetName val="子供用入院保障ﾃﾞｰﾀ"/>
      <sheetName val="Module家族構成"/>
      <sheetName val="Module収入"/>
      <sheetName val="Module詳細収入"/>
      <sheetName val="Module支出"/>
      <sheetName val="Module詳細支出"/>
      <sheetName val="Module住宅"/>
      <sheetName val="収支ｸﾞﾗﾌ22 (2)"/>
      <sheetName val="family"/>
      <sheetName val="income"/>
      <sheetName val="income-option"/>
      <sheetName val="expense"/>
      <sheetName val="expense-option"/>
      <sheetName val="expensegraph"/>
      <sheetName val="saving-option"/>
      <sheetName val="retirement"/>
      <sheetName val="AvgStd"/>
      <sheetName val="living"/>
      <sheetName val="children"/>
      <sheetName val="emergency"/>
      <sheetName val="emergency-option"/>
      <sheetName val="environment"/>
      <sheetName val="kurihen2"/>
      <sheetName val="printselection"/>
      <sheetName val="pageoption"/>
      <sheetName val="incomegraph"/>
      <sheetName val="Module繰上返済"/>
      <sheetName val="Module子供"/>
      <sheetName val="Module万一"/>
      <sheetName val="Module老後"/>
      <sheetName val="Module平月"/>
      <sheetName val="Module印刷"/>
      <sheetName val="Module環境設定"/>
      <sheetName val="Err1"/>
      <sheetName val="Moduleグラフ"/>
      <sheetName val="Moduleメイ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39172</v>
          </cell>
        </row>
        <row r="5">
          <cell r="D5">
            <v>28773</v>
          </cell>
          <cell r="I5">
            <v>1</v>
          </cell>
          <cell r="J5">
            <v>1</v>
          </cell>
        </row>
        <row r="6">
          <cell r="D6">
            <v>28126</v>
          </cell>
          <cell r="I6">
            <v>1</v>
          </cell>
          <cell r="J6">
            <v>2</v>
          </cell>
        </row>
        <row r="7">
          <cell r="D7">
            <v>38049</v>
          </cell>
        </row>
        <row r="8">
          <cell r="D8">
            <v>38842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  <cell r="F12" t="b">
            <v>1</v>
          </cell>
        </row>
        <row r="16">
          <cell r="D16">
            <v>-1</v>
          </cell>
          <cell r="F16">
            <v>0</v>
          </cell>
          <cell r="G16">
            <v>0</v>
          </cell>
          <cell r="H16">
            <v>10</v>
          </cell>
          <cell r="J16">
            <v>4</v>
          </cell>
        </row>
        <row r="17">
          <cell r="D17">
            <v>-1</v>
          </cell>
          <cell r="F17">
            <v>0</v>
          </cell>
          <cell r="G17">
            <v>0</v>
          </cell>
          <cell r="H17">
            <v>10</v>
          </cell>
          <cell r="J17">
            <v>4</v>
          </cell>
        </row>
        <row r="18">
          <cell r="D18">
            <v>-1</v>
          </cell>
          <cell r="F18">
            <v>0</v>
          </cell>
          <cell r="G18">
            <v>0</v>
          </cell>
          <cell r="H18">
            <v>10</v>
          </cell>
          <cell r="J18">
            <v>4</v>
          </cell>
        </row>
        <row r="21">
          <cell r="D21">
            <v>2</v>
          </cell>
          <cell r="F21">
            <v>22</v>
          </cell>
          <cell r="G21">
            <v>60</v>
          </cell>
          <cell r="H21">
            <v>10</v>
          </cell>
          <cell r="J21">
            <v>4</v>
          </cell>
        </row>
        <row r="22">
          <cell r="D22">
            <v>-1</v>
          </cell>
          <cell r="F22">
            <v>60</v>
          </cell>
          <cell r="G22">
            <v>60</v>
          </cell>
        </row>
        <row r="23">
          <cell r="G23">
            <v>0</v>
          </cell>
          <cell r="J23">
            <v>0</v>
          </cell>
        </row>
        <row r="24">
          <cell r="G24">
            <v>0</v>
          </cell>
          <cell r="J24">
            <v>0</v>
          </cell>
        </row>
        <row r="25">
          <cell r="G25">
            <v>0</v>
          </cell>
        </row>
        <row r="26">
          <cell r="G26">
            <v>0</v>
          </cell>
        </row>
        <row r="29">
          <cell r="D29">
            <v>1</v>
          </cell>
          <cell r="F29">
            <v>20</v>
          </cell>
          <cell r="G29">
            <v>27</v>
          </cell>
          <cell r="H29">
            <v>10</v>
          </cell>
          <cell r="J29">
            <v>4</v>
          </cell>
        </row>
        <row r="30">
          <cell r="D30">
            <v>-1</v>
          </cell>
          <cell r="F30">
            <v>0</v>
          </cell>
          <cell r="G30">
            <v>0</v>
          </cell>
          <cell r="H30">
            <v>10</v>
          </cell>
          <cell r="J30">
            <v>4</v>
          </cell>
        </row>
        <row r="31">
          <cell r="D31">
            <v>-1</v>
          </cell>
          <cell r="F31">
            <v>0</v>
          </cell>
          <cell r="G31">
            <v>0</v>
          </cell>
          <cell r="H31">
            <v>10</v>
          </cell>
          <cell r="J31">
            <v>4</v>
          </cell>
        </row>
        <row r="34">
          <cell r="D34">
            <v>4</v>
          </cell>
          <cell r="F34">
            <v>28</v>
          </cell>
          <cell r="G34">
            <v>60</v>
          </cell>
          <cell r="H34">
            <v>10</v>
          </cell>
          <cell r="J34">
            <v>4</v>
          </cell>
        </row>
        <row r="35">
          <cell r="D35">
            <v>3</v>
          </cell>
          <cell r="F35">
            <v>60</v>
          </cell>
          <cell r="G35">
            <v>60</v>
          </cell>
        </row>
        <row r="36">
          <cell r="G36">
            <v>0</v>
          </cell>
          <cell r="J36">
            <v>0</v>
          </cell>
        </row>
        <row r="37">
          <cell r="G37">
            <v>0</v>
          </cell>
          <cell r="J37">
            <v>0</v>
          </cell>
        </row>
        <row r="38">
          <cell r="G38">
            <v>0</v>
          </cell>
        </row>
        <row r="39">
          <cell r="G39">
            <v>0</v>
          </cell>
        </row>
        <row r="49">
          <cell r="G49">
            <v>5.0000000000000001E-3</v>
          </cell>
          <cell r="J49">
            <v>1</v>
          </cell>
        </row>
        <row r="50">
          <cell r="G50">
            <v>5.0000000000000001E-3</v>
          </cell>
        </row>
        <row r="77">
          <cell r="G77">
            <v>0</v>
          </cell>
        </row>
        <row r="78">
          <cell r="G78">
            <v>0</v>
          </cell>
        </row>
        <row r="82">
          <cell r="G82">
            <v>0</v>
          </cell>
        </row>
        <row r="83">
          <cell r="G83">
            <v>0</v>
          </cell>
        </row>
        <row r="87">
          <cell r="G87">
            <v>0</v>
          </cell>
        </row>
        <row r="88">
          <cell r="G88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0BD5-C80B-4649-88F7-3BA946F9ADE6}">
  <sheetPr>
    <tabColor rgb="FF00B050"/>
  </sheetPr>
  <dimension ref="A1:L19"/>
  <sheetViews>
    <sheetView showGridLines="0" zoomScale="85" zoomScaleNormal="85" workbookViewId="0">
      <selection activeCell="C17" sqref="C17"/>
    </sheetView>
  </sheetViews>
  <sheetFormatPr defaultColWidth="9.109375" defaultRowHeight="18.600000000000001" x14ac:dyDescent="0.15"/>
  <cols>
    <col min="1" max="1" width="10.6640625" style="71" customWidth="1"/>
    <col min="2" max="2" width="35.6640625" style="71" customWidth="1"/>
    <col min="3" max="3" width="30.6640625" style="72" customWidth="1"/>
    <col min="4" max="4" width="45.6640625" style="71" customWidth="1"/>
    <col min="5" max="5" width="30.6640625" style="72" customWidth="1"/>
    <col min="6" max="6" width="10.6640625" style="72" customWidth="1"/>
    <col min="7" max="7" width="50.6640625" style="71" customWidth="1"/>
    <col min="8" max="8" width="18.6640625" style="72" hidden="1" customWidth="1"/>
    <col min="9" max="9" width="7.44140625" style="72" hidden="1" customWidth="1"/>
    <col min="10" max="10" width="9.5546875" style="72" hidden="1" customWidth="1"/>
    <col min="11" max="11" width="9.109375" style="71" customWidth="1"/>
    <col min="12" max="12" width="112.88671875" style="71" customWidth="1"/>
    <col min="13" max="13" width="10.6640625" style="71" customWidth="1"/>
    <col min="14" max="16384" width="9.109375" style="71"/>
  </cols>
  <sheetData>
    <row r="1" spans="1:12" ht="19.2" thickBot="1" x14ac:dyDescent="0.2"/>
    <row r="2" spans="1:12" ht="24.9" customHeight="1" thickBot="1" x14ac:dyDescent="0.2">
      <c r="B2" s="74" t="s">
        <v>22</v>
      </c>
      <c r="C2" s="170" t="s">
        <v>26</v>
      </c>
      <c r="D2" s="171"/>
      <c r="E2" s="167" t="s">
        <v>23</v>
      </c>
      <c r="F2" s="168"/>
      <c r="G2" s="169"/>
      <c r="H2" s="96"/>
      <c r="I2" s="97"/>
      <c r="J2" s="98"/>
      <c r="L2" s="73"/>
    </row>
    <row r="3" spans="1:12" ht="24.9" customHeight="1" x14ac:dyDescent="0.15">
      <c r="A3" s="71">
        <v>1</v>
      </c>
      <c r="B3" s="75" t="s">
        <v>42</v>
      </c>
      <c r="C3" s="126">
        <v>40</v>
      </c>
      <c r="D3" s="135" t="s">
        <v>24</v>
      </c>
      <c r="E3" s="130">
        <v>35</v>
      </c>
      <c r="F3" s="133" t="s">
        <v>24</v>
      </c>
      <c r="G3" s="133"/>
      <c r="H3" s="96"/>
      <c r="I3" s="97"/>
      <c r="J3" s="98"/>
      <c r="L3" s="73"/>
    </row>
    <row r="4" spans="1:12" ht="50.1" customHeight="1" x14ac:dyDescent="0.15">
      <c r="A4" s="71">
        <v>2</v>
      </c>
      <c r="B4" s="76" t="s">
        <v>128</v>
      </c>
      <c r="C4" s="127">
        <v>450</v>
      </c>
      <c r="D4" s="136" t="s">
        <v>25</v>
      </c>
      <c r="E4" s="131">
        <v>360</v>
      </c>
      <c r="F4" s="129" t="s">
        <v>25</v>
      </c>
      <c r="G4" s="151" t="s">
        <v>126</v>
      </c>
      <c r="H4" s="96"/>
      <c r="I4" s="97"/>
      <c r="J4" s="98"/>
      <c r="L4" s="73"/>
    </row>
    <row r="5" spans="1:12" ht="24.9" customHeight="1" x14ac:dyDescent="0.15">
      <c r="A5" s="71">
        <v>3</v>
      </c>
      <c r="B5" s="76" t="s">
        <v>85</v>
      </c>
      <c r="C5" s="127">
        <v>1000</v>
      </c>
      <c r="D5" s="136" t="s">
        <v>25</v>
      </c>
      <c r="E5" s="131">
        <v>1200</v>
      </c>
      <c r="F5" s="129"/>
      <c r="G5" s="151" t="s">
        <v>127</v>
      </c>
      <c r="H5" s="96"/>
      <c r="I5" s="97"/>
      <c r="J5" s="98"/>
      <c r="L5" s="73"/>
    </row>
    <row r="6" spans="1:12" ht="24.9" hidden="1" customHeight="1" x14ac:dyDescent="0.15">
      <c r="A6" s="71">
        <v>4</v>
      </c>
      <c r="B6" s="76" t="s">
        <v>18</v>
      </c>
      <c r="C6" s="127"/>
      <c r="D6" s="136" t="s">
        <v>24</v>
      </c>
      <c r="E6" s="131">
        <v>52</v>
      </c>
      <c r="F6" s="129" t="s">
        <v>24</v>
      </c>
      <c r="G6" s="129"/>
      <c r="H6" s="96"/>
      <c r="I6" s="97"/>
      <c r="J6" s="98"/>
      <c r="L6" s="73"/>
    </row>
    <row r="7" spans="1:12" ht="50.1" hidden="1" customHeight="1" x14ac:dyDescent="0.15">
      <c r="A7" s="71">
        <v>5</v>
      </c>
      <c r="B7" s="77" t="s">
        <v>47</v>
      </c>
      <c r="C7" s="127"/>
      <c r="D7" s="136" t="s">
        <v>39</v>
      </c>
      <c r="E7" s="131" t="s">
        <v>110</v>
      </c>
      <c r="F7" s="129"/>
      <c r="G7" s="129"/>
      <c r="H7" s="96" t="s">
        <v>52</v>
      </c>
      <c r="I7" s="97"/>
      <c r="J7" s="98" t="s">
        <v>53</v>
      </c>
      <c r="L7" s="73"/>
    </row>
    <row r="8" spans="1:12" ht="24.9" hidden="1" customHeight="1" x14ac:dyDescent="0.15">
      <c r="A8" s="71">
        <v>6</v>
      </c>
      <c r="B8" s="76" t="s">
        <v>54</v>
      </c>
      <c r="C8" s="127"/>
      <c r="D8" s="136" t="s">
        <v>25</v>
      </c>
      <c r="E8" s="131">
        <v>100</v>
      </c>
      <c r="F8" s="129" t="s">
        <v>25</v>
      </c>
      <c r="G8" s="129"/>
      <c r="H8" s="96"/>
      <c r="I8" s="97"/>
      <c r="J8" s="98"/>
      <c r="L8" s="73"/>
    </row>
    <row r="9" spans="1:12" ht="24.9" hidden="1" customHeight="1" x14ac:dyDescent="0.15">
      <c r="A9" s="71">
        <v>7</v>
      </c>
      <c r="B9" s="76" t="s">
        <v>86</v>
      </c>
      <c r="C9" s="127"/>
      <c r="D9" s="136" t="s">
        <v>25</v>
      </c>
      <c r="E9" s="131"/>
      <c r="F9" s="129"/>
      <c r="G9" s="129"/>
      <c r="H9" s="96"/>
      <c r="I9" s="97"/>
      <c r="J9" s="98"/>
      <c r="L9" s="73"/>
    </row>
    <row r="10" spans="1:12" ht="24.9" hidden="1" customHeight="1" x14ac:dyDescent="0.15">
      <c r="A10" s="71">
        <v>8</v>
      </c>
      <c r="B10" s="76" t="s">
        <v>19</v>
      </c>
      <c r="C10" s="127"/>
      <c r="D10" s="136" t="s">
        <v>24</v>
      </c>
      <c r="E10" s="131">
        <v>16</v>
      </c>
      <c r="F10" s="129" t="s">
        <v>24</v>
      </c>
      <c r="G10" s="129"/>
      <c r="H10" s="96">
        <f>IF(C10&gt;0,1,0)</f>
        <v>0</v>
      </c>
      <c r="I10" s="97"/>
      <c r="J10" s="98"/>
      <c r="L10" s="73"/>
    </row>
    <row r="11" spans="1:12" ht="24.9" hidden="1" customHeight="1" x14ac:dyDescent="0.15">
      <c r="A11" s="71">
        <v>9</v>
      </c>
      <c r="B11" s="76" t="s">
        <v>20</v>
      </c>
      <c r="C11" s="127"/>
      <c r="D11" s="136" t="s">
        <v>24</v>
      </c>
      <c r="E11" s="131">
        <v>13</v>
      </c>
      <c r="F11" s="129" t="s">
        <v>24</v>
      </c>
      <c r="G11" s="129"/>
      <c r="H11" s="96">
        <f>IF(C11&gt;0,1,0)</f>
        <v>0</v>
      </c>
      <c r="I11" s="97"/>
      <c r="J11" s="98"/>
      <c r="L11" s="73"/>
    </row>
    <row r="12" spans="1:12" ht="24.9" hidden="1" customHeight="1" x14ac:dyDescent="0.15">
      <c r="A12" s="71">
        <v>10</v>
      </c>
      <c r="B12" s="76" t="s">
        <v>21</v>
      </c>
      <c r="C12" s="127"/>
      <c r="D12" s="136" t="s">
        <v>24</v>
      </c>
      <c r="E12" s="131">
        <v>10</v>
      </c>
      <c r="F12" s="129" t="s">
        <v>24</v>
      </c>
      <c r="G12" s="129"/>
      <c r="H12" s="96">
        <f>IF(C12&gt;0,1,0)</f>
        <v>0</v>
      </c>
      <c r="I12" s="97"/>
      <c r="J12" s="98"/>
      <c r="L12" s="73"/>
    </row>
    <row r="13" spans="1:12" ht="24.9" hidden="1" customHeight="1" x14ac:dyDescent="0.15">
      <c r="A13" s="71">
        <v>11</v>
      </c>
      <c r="B13" s="76" t="s">
        <v>43</v>
      </c>
      <c r="C13" s="127"/>
      <c r="D13" s="136" t="s">
        <v>39</v>
      </c>
      <c r="E13" s="131" t="s">
        <v>44</v>
      </c>
      <c r="F13" s="129"/>
      <c r="G13" s="129"/>
      <c r="H13" s="96" t="s">
        <v>48</v>
      </c>
      <c r="I13" s="97"/>
      <c r="J13" s="98"/>
      <c r="L13" s="73"/>
    </row>
    <row r="14" spans="1:12" ht="50.1" hidden="1" customHeight="1" x14ac:dyDescent="0.15">
      <c r="A14" s="71">
        <v>12</v>
      </c>
      <c r="B14" s="95" t="s">
        <v>92</v>
      </c>
      <c r="C14" s="127"/>
      <c r="D14" s="142" t="s">
        <v>108</v>
      </c>
      <c r="E14" s="131" t="s">
        <v>93</v>
      </c>
      <c r="F14" s="129"/>
      <c r="G14" s="129"/>
      <c r="H14" s="96" t="s">
        <v>93</v>
      </c>
      <c r="I14" s="97"/>
      <c r="J14" s="98" t="s">
        <v>94</v>
      </c>
      <c r="L14" s="73"/>
    </row>
    <row r="15" spans="1:12" ht="24.9" customHeight="1" x14ac:dyDescent="0.15">
      <c r="A15" s="71">
        <v>4</v>
      </c>
      <c r="B15" s="76" t="s">
        <v>45</v>
      </c>
      <c r="C15" s="127" t="s">
        <v>132</v>
      </c>
      <c r="D15" s="136" t="s">
        <v>39</v>
      </c>
      <c r="E15" s="131" t="s">
        <v>61</v>
      </c>
      <c r="F15" s="129"/>
      <c r="G15" s="129"/>
      <c r="H15" s="96" t="s">
        <v>60</v>
      </c>
      <c r="I15" s="97" t="s">
        <v>112</v>
      </c>
      <c r="J15" s="98" t="s">
        <v>62</v>
      </c>
      <c r="L15" s="73"/>
    </row>
    <row r="16" spans="1:12" ht="24.9" customHeight="1" thickBot="1" x14ac:dyDescent="0.2">
      <c r="A16" s="71">
        <v>5</v>
      </c>
      <c r="B16" s="78" t="s">
        <v>49</v>
      </c>
      <c r="C16" s="128">
        <v>300</v>
      </c>
      <c r="D16" s="137" t="s">
        <v>25</v>
      </c>
      <c r="E16" s="132">
        <v>200</v>
      </c>
      <c r="F16" s="134" t="s">
        <v>25</v>
      </c>
      <c r="G16" s="134"/>
      <c r="H16" s="96"/>
      <c r="I16" s="97"/>
      <c r="J16" s="98"/>
      <c r="L16" s="73"/>
    </row>
    <row r="17" spans="3:6" x14ac:dyDescent="0.15">
      <c r="C17" s="71"/>
    </row>
    <row r="18" spans="3:6" x14ac:dyDescent="0.15">
      <c r="C18" s="71"/>
    </row>
    <row r="19" spans="3:6" x14ac:dyDescent="0.15">
      <c r="C19" s="71"/>
      <c r="E19" s="71"/>
      <c r="F19" s="71"/>
    </row>
  </sheetData>
  <mergeCells count="2">
    <mergeCell ref="E2:G2"/>
    <mergeCell ref="C2:D2"/>
  </mergeCells>
  <phoneticPr fontId="3"/>
  <dataValidations count="4">
    <dataValidation type="list" allowBlank="1" showInputMessage="1" showErrorMessage="1" sqref="C7" xr:uid="{2236F977-6ED4-4965-9ACB-3D94D9744869}">
      <formula1>"正社員,パート"</formula1>
    </dataValidation>
    <dataValidation type="list" allowBlank="1" showInputMessage="1" showErrorMessage="1" sqref="C13" xr:uid="{9B11510D-0FEE-4EC1-A571-AC3FD3393E5D}">
      <formula1>"する,しない"</formula1>
    </dataValidation>
    <dataValidation type="list" allowBlank="1" showInputMessage="1" showErrorMessage="1" sqref="C15" xr:uid="{93DBEE49-C64E-489A-8B43-D2F75BDCC23F}">
      <formula1>"持ち家,賃貸,同居"</formula1>
    </dataValidation>
    <dataValidation type="list" allowBlank="1" showInputMessage="1" showErrorMessage="1" sqref="C14" xr:uid="{1E9BB24D-54D4-4239-BFA1-D0E309A9AED1}">
      <formula1>"する（自分）,する（配偶者）,しない"</formula1>
    </dataValidation>
  </dataValidations>
  <pageMargins left="0.23622047244094491" right="0.23622047244094491" top="0.74803149606299213" bottom="0.74803149606299213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57449-ACBF-46B6-B876-0F6F7E687AA1}">
  <dimension ref="B2:BX26"/>
  <sheetViews>
    <sheetView showGridLines="0" zoomScaleNormal="100" workbookViewId="0"/>
  </sheetViews>
  <sheetFormatPr defaultRowHeight="12" x14ac:dyDescent="0.15"/>
  <cols>
    <col min="2" max="2" width="9.109375" bestFit="1" customWidth="1"/>
    <col min="3" max="3" width="4.6640625" bestFit="1" customWidth="1"/>
    <col min="4" max="10" width="3.6640625" bestFit="1" customWidth="1"/>
    <col min="11" max="12" width="4.6640625" bestFit="1" customWidth="1"/>
    <col min="13" max="13" width="3.6640625" bestFit="1" customWidth="1"/>
    <col min="14" max="15" width="4.6640625" bestFit="1" customWidth="1"/>
    <col min="16" max="16" width="3.6640625" bestFit="1" customWidth="1"/>
    <col min="17" max="17" width="4.6640625" bestFit="1" customWidth="1"/>
    <col min="18" max="18" width="3.6640625" bestFit="1" customWidth="1"/>
    <col min="19" max="19" width="4.6640625" bestFit="1" customWidth="1"/>
    <col min="20" max="20" width="3.6640625" bestFit="1" customWidth="1"/>
    <col min="21" max="21" width="4.6640625" bestFit="1" customWidth="1"/>
    <col min="22" max="24" width="3.6640625" bestFit="1" customWidth="1"/>
    <col min="25" max="25" width="4.6640625" bestFit="1" customWidth="1"/>
    <col min="26" max="26" width="3.6640625" bestFit="1" customWidth="1"/>
    <col min="27" max="27" width="4.6640625" bestFit="1" customWidth="1"/>
    <col min="28" max="28" width="3.6640625" bestFit="1" customWidth="1"/>
    <col min="29" max="31" width="4.6640625" bestFit="1" customWidth="1"/>
    <col min="32" max="32" width="3.6640625" bestFit="1" customWidth="1"/>
    <col min="33" max="33" width="4.6640625" bestFit="1" customWidth="1"/>
    <col min="34" max="34" width="3.6640625" bestFit="1" customWidth="1"/>
    <col min="35" max="36" width="4.6640625" bestFit="1" customWidth="1"/>
    <col min="37" max="38" width="3.6640625" bestFit="1" customWidth="1"/>
    <col min="39" max="39" width="4.6640625" bestFit="1" customWidth="1"/>
    <col min="40" max="41" width="3.6640625" bestFit="1" customWidth="1"/>
    <col min="42" max="43" width="4.6640625" bestFit="1" customWidth="1"/>
    <col min="44" max="44" width="3.6640625" bestFit="1" customWidth="1"/>
    <col min="45" max="45" width="4.6640625" bestFit="1" customWidth="1"/>
    <col min="46" max="47" width="3.6640625" bestFit="1" customWidth="1"/>
    <col min="48" max="48" width="4.6640625" bestFit="1" customWidth="1"/>
    <col min="49" max="50" width="3.6640625" bestFit="1" customWidth="1"/>
    <col min="51" max="51" width="4.6640625" bestFit="1" customWidth="1"/>
    <col min="52" max="54" width="3.6640625" bestFit="1" customWidth="1"/>
    <col min="55" max="55" width="4.6640625" bestFit="1" customWidth="1"/>
    <col min="56" max="56" width="3.6640625" bestFit="1" customWidth="1"/>
    <col min="57" max="57" width="4.6640625" bestFit="1" customWidth="1"/>
    <col min="58" max="58" width="3.6640625" bestFit="1" customWidth="1"/>
    <col min="59" max="59" width="4.6640625" bestFit="1" customWidth="1"/>
    <col min="60" max="75" width="3.6640625" bestFit="1" customWidth="1"/>
    <col min="76" max="76" width="9.109375" style="61"/>
  </cols>
  <sheetData>
    <row r="2" spans="2:76" x14ac:dyDescent="0.15">
      <c r="B2" t="s">
        <v>116</v>
      </c>
    </row>
    <row r="3" spans="2:76" x14ac:dyDescent="0.15">
      <c r="B3" s="147" t="s">
        <v>80</v>
      </c>
      <c r="C3" s="147">
        <v>18</v>
      </c>
      <c r="D3" s="147">
        <f>C3+1</f>
        <v>19</v>
      </c>
      <c r="E3" s="147">
        <f t="shared" ref="E3:BP3" si="0">D3+1</f>
        <v>20</v>
      </c>
      <c r="F3" s="147">
        <f t="shared" si="0"/>
        <v>21</v>
      </c>
      <c r="G3" s="147">
        <f t="shared" si="0"/>
        <v>22</v>
      </c>
      <c r="H3" s="147">
        <f t="shared" si="0"/>
        <v>23</v>
      </c>
      <c r="I3" s="147">
        <f t="shared" si="0"/>
        <v>24</v>
      </c>
      <c r="J3" s="147">
        <f t="shared" si="0"/>
        <v>25</v>
      </c>
      <c r="K3" s="147">
        <f t="shared" si="0"/>
        <v>26</v>
      </c>
      <c r="L3" s="147">
        <f t="shared" si="0"/>
        <v>27</v>
      </c>
      <c r="M3" s="147">
        <f t="shared" si="0"/>
        <v>28</v>
      </c>
      <c r="N3" s="147">
        <f t="shared" si="0"/>
        <v>29</v>
      </c>
      <c r="O3" s="147">
        <f t="shared" si="0"/>
        <v>30</v>
      </c>
      <c r="P3" s="147">
        <f t="shared" si="0"/>
        <v>31</v>
      </c>
      <c r="Q3" s="147">
        <f t="shared" si="0"/>
        <v>32</v>
      </c>
      <c r="R3" s="147">
        <f t="shared" si="0"/>
        <v>33</v>
      </c>
      <c r="S3" s="147">
        <f t="shared" si="0"/>
        <v>34</v>
      </c>
      <c r="T3" s="147">
        <f t="shared" si="0"/>
        <v>35</v>
      </c>
      <c r="U3" s="147">
        <f t="shared" si="0"/>
        <v>36</v>
      </c>
      <c r="V3" s="147">
        <f t="shared" si="0"/>
        <v>37</v>
      </c>
      <c r="W3" s="147">
        <f t="shared" si="0"/>
        <v>38</v>
      </c>
      <c r="X3" s="147">
        <f t="shared" si="0"/>
        <v>39</v>
      </c>
      <c r="Y3" s="147">
        <f t="shared" si="0"/>
        <v>40</v>
      </c>
      <c r="Z3" s="147">
        <f t="shared" si="0"/>
        <v>41</v>
      </c>
      <c r="AA3" s="147">
        <f t="shared" si="0"/>
        <v>42</v>
      </c>
      <c r="AB3" s="147">
        <f t="shared" si="0"/>
        <v>43</v>
      </c>
      <c r="AC3" s="147">
        <f t="shared" si="0"/>
        <v>44</v>
      </c>
      <c r="AD3" s="147">
        <f t="shared" si="0"/>
        <v>45</v>
      </c>
      <c r="AE3" s="147">
        <f t="shared" si="0"/>
        <v>46</v>
      </c>
      <c r="AF3" s="147">
        <f t="shared" si="0"/>
        <v>47</v>
      </c>
      <c r="AG3" s="147">
        <f t="shared" si="0"/>
        <v>48</v>
      </c>
      <c r="AH3" s="147">
        <f t="shared" si="0"/>
        <v>49</v>
      </c>
      <c r="AI3" s="147">
        <f t="shared" si="0"/>
        <v>50</v>
      </c>
      <c r="AJ3" s="147">
        <f t="shared" si="0"/>
        <v>51</v>
      </c>
      <c r="AK3" s="147">
        <f t="shared" si="0"/>
        <v>52</v>
      </c>
      <c r="AL3" s="147">
        <f t="shared" si="0"/>
        <v>53</v>
      </c>
      <c r="AM3" s="147">
        <f t="shared" si="0"/>
        <v>54</v>
      </c>
      <c r="AN3" s="147">
        <f t="shared" si="0"/>
        <v>55</v>
      </c>
      <c r="AO3" s="147">
        <f t="shared" si="0"/>
        <v>56</v>
      </c>
      <c r="AP3" s="147">
        <f t="shared" si="0"/>
        <v>57</v>
      </c>
      <c r="AQ3" s="147">
        <f t="shared" si="0"/>
        <v>58</v>
      </c>
      <c r="AR3" s="147">
        <f t="shared" si="0"/>
        <v>59</v>
      </c>
      <c r="AS3" s="147">
        <f t="shared" si="0"/>
        <v>60</v>
      </c>
      <c r="AT3" s="147">
        <f t="shared" si="0"/>
        <v>61</v>
      </c>
      <c r="AU3" s="147">
        <f t="shared" si="0"/>
        <v>62</v>
      </c>
      <c r="AV3" s="147">
        <f t="shared" si="0"/>
        <v>63</v>
      </c>
      <c r="AW3" s="147">
        <f t="shared" si="0"/>
        <v>64</v>
      </c>
      <c r="AX3" s="147">
        <f t="shared" si="0"/>
        <v>65</v>
      </c>
      <c r="AY3" s="147">
        <f t="shared" si="0"/>
        <v>66</v>
      </c>
      <c r="AZ3" s="147">
        <f t="shared" si="0"/>
        <v>67</v>
      </c>
      <c r="BA3" s="147">
        <f t="shared" si="0"/>
        <v>68</v>
      </c>
      <c r="BB3" s="147">
        <f t="shared" si="0"/>
        <v>69</v>
      </c>
      <c r="BC3" s="147">
        <f t="shared" si="0"/>
        <v>70</v>
      </c>
      <c r="BD3" s="147">
        <f t="shared" si="0"/>
        <v>71</v>
      </c>
      <c r="BE3" s="147">
        <f t="shared" si="0"/>
        <v>72</v>
      </c>
      <c r="BF3" s="147">
        <f t="shared" si="0"/>
        <v>73</v>
      </c>
      <c r="BG3" s="147">
        <f t="shared" si="0"/>
        <v>74</v>
      </c>
      <c r="BH3" s="147">
        <f t="shared" si="0"/>
        <v>75</v>
      </c>
      <c r="BI3" s="147">
        <f t="shared" si="0"/>
        <v>76</v>
      </c>
      <c r="BJ3" s="147">
        <f t="shared" si="0"/>
        <v>77</v>
      </c>
      <c r="BK3" s="147">
        <f t="shared" si="0"/>
        <v>78</v>
      </c>
      <c r="BL3" s="147">
        <f t="shared" si="0"/>
        <v>79</v>
      </c>
      <c r="BM3" s="147">
        <f t="shared" si="0"/>
        <v>80</v>
      </c>
      <c r="BN3" s="147">
        <f t="shared" si="0"/>
        <v>81</v>
      </c>
      <c r="BO3" s="147">
        <f t="shared" si="0"/>
        <v>82</v>
      </c>
      <c r="BP3" s="147">
        <f t="shared" si="0"/>
        <v>83</v>
      </c>
      <c r="BQ3" s="147">
        <f t="shared" ref="BQ3:BW3" si="1">BP3+1</f>
        <v>84</v>
      </c>
      <c r="BR3" s="147">
        <f t="shared" si="1"/>
        <v>85</v>
      </c>
      <c r="BS3" s="147">
        <f t="shared" si="1"/>
        <v>86</v>
      </c>
      <c r="BT3" s="147">
        <f t="shared" si="1"/>
        <v>87</v>
      </c>
      <c r="BU3" s="147">
        <f t="shared" si="1"/>
        <v>88</v>
      </c>
      <c r="BV3" s="147">
        <f t="shared" si="1"/>
        <v>89</v>
      </c>
      <c r="BW3" s="147">
        <f t="shared" si="1"/>
        <v>90</v>
      </c>
    </row>
    <row r="4" spans="2:76" x14ac:dyDescent="0.15">
      <c r="B4" s="147" t="s">
        <v>56</v>
      </c>
      <c r="C4" s="147">
        <v>200</v>
      </c>
      <c r="D4" s="147"/>
      <c r="E4" s="147"/>
      <c r="F4" s="147"/>
      <c r="G4" s="147"/>
      <c r="H4" s="147"/>
      <c r="I4" s="147"/>
      <c r="J4" s="147"/>
      <c r="K4" s="147"/>
      <c r="L4" s="147">
        <v>350</v>
      </c>
      <c r="M4" s="147"/>
      <c r="N4" s="147"/>
      <c r="O4" s="147"/>
      <c r="P4" s="147"/>
      <c r="Q4" s="147"/>
      <c r="R4" s="147"/>
      <c r="S4" s="147"/>
      <c r="T4" s="147"/>
      <c r="U4" s="147">
        <v>400</v>
      </c>
      <c r="V4" s="147"/>
      <c r="W4" s="147"/>
      <c r="X4" s="147"/>
      <c r="Y4" s="147"/>
      <c r="Z4" s="147"/>
      <c r="AA4" s="147"/>
      <c r="AB4" s="147"/>
      <c r="AC4" s="147"/>
      <c r="AD4" s="147">
        <v>400</v>
      </c>
      <c r="AE4" s="147"/>
      <c r="AF4" s="147"/>
      <c r="AG4" s="147"/>
      <c r="AH4" s="147"/>
      <c r="AI4" s="147"/>
      <c r="AJ4" s="147"/>
      <c r="AK4" s="147"/>
      <c r="AL4" s="147"/>
      <c r="AM4" s="147">
        <v>400</v>
      </c>
      <c r="AN4" s="147"/>
      <c r="AO4" s="147"/>
      <c r="AP4" s="147"/>
      <c r="AQ4" s="147"/>
      <c r="AR4" s="147"/>
      <c r="AS4" s="147"/>
      <c r="AT4" s="147"/>
      <c r="AU4" s="147"/>
      <c r="AV4" s="147">
        <v>400</v>
      </c>
      <c r="AW4" s="147"/>
      <c r="AX4" s="147"/>
      <c r="AY4" s="147"/>
      <c r="AZ4" s="147"/>
      <c r="BA4" s="147"/>
      <c r="BB4" s="147"/>
      <c r="BC4" s="147"/>
      <c r="BD4" s="147"/>
      <c r="BE4" s="147">
        <v>200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</row>
    <row r="5" spans="2:76" x14ac:dyDescent="0.15">
      <c r="B5" s="147" t="s">
        <v>57</v>
      </c>
      <c r="C5" s="147">
        <v>25</v>
      </c>
      <c r="D5" s="147">
        <v>25</v>
      </c>
      <c r="E5" s="147">
        <v>25</v>
      </c>
      <c r="F5" s="147">
        <v>25</v>
      </c>
      <c r="G5" s="147">
        <v>25</v>
      </c>
      <c r="H5" s="147">
        <v>25</v>
      </c>
      <c r="I5" s="147">
        <v>25</v>
      </c>
      <c r="J5" s="147">
        <v>20</v>
      </c>
      <c r="K5" s="147">
        <v>20</v>
      </c>
      <c r="L5" s="147">
        <v>20</v>
      </c>
      <c r="M5" s="147">
        <v>20</v>
      </c>
      <c r="N5" s="147">
        <v>20</v>
      </c>
      <c r="O5" s="147">
        <v>20</v>
      </c>
      <c r="P5" s="147">
        <v>20</v>
      </c>
      <c r="Q5" s="147">
        <v>20</v>
      </c>
      <c r="R5" s="147">
        <v>20</v>
      </c>
      <c r="S5" s="147">
        <v>20</v>
      </c>
      <c r="T5" s="147">
        <v>10</v>
      </c>
      <c r="U5" s="147">
        <v>10</v>
      </c>
      <c r="V5" s="147">
        <v>10</v>
      </c>
      <c r="W5" s="147">
        <v>10</v>
      </c>
      <c r="X5" s="147">
        <v>10</v>
      </c>
      <c r="Y5" s="147">
        <v>10</v>
      </c>
      <c r="Z5" s="147">
        <v>10</v>
      </c>
      <c r="AA5" s="147">
        <v>10</v>
      </c>
      <c r="AB5" s="147">
        <v>10</v>
      </c>
      <c r="AC5" s="147">
        <v>10</v>
      </c>
      <c r="AD5" s="147">
        <v>10</v>
      </c>
      <c r="AE5" s="147">
        <v>10</v>
      </c>
      <c r="AF5" s="147">
        <v>10</v>
      </c>
      <c r="AG5" s="147">
        <v>10</v>
      </c>
      <c r="AH5" s="147">
        <v>10</v>
      </c>
      <c r="AI5" s="147">
        <v>10</v>
      </c>
      <c r="AJ5" s="147">
        <v>10</v>
      </c>
      <c r="AK5" s="147">
        <v>10</v>
      </c>
      <c r="AL5" s="147">
        <v>10</v>
      </c>
      <c r="AM5" s="147">
        <v>10</v>
      </c>
      <c r="AN5" s="147">
        <v>10</v>
      </c>
      <c r="AO5" s="147">
        <v>10</v>
      </c>
      <c r="AP5" s="147">
        <v>10</v>
      </c>
      <c r="AQ5" s="147">
        <v>10</v>
      </c>
      <c r="AR5" s="147">
        <v>10</v>
      </c>
      <c r="AS5" s="147">
        <v>10</v>
      </c>
      <c r="AT5" s="147">
        <v>10</v>
      </c>
      <c r="AU5" s="147">
        <v>10</v>
      </c>
      <c r="AV5" s="147">
        <v>10</v>
      </c>
      <c r="AW5" s="147">
        <v>10</v>
      </c>
      <c r="AX5" s="147">
        <v>10</v>
      </c>
      <c r="AY5" s="147">
        <v>10</v>
      </c>
      <c r="AZ5" s="147">
        <v>10</v>
      </c>
      <c r="BA5" s="147">
        <v>10</v>
      </c>
      <c r="BB5" s="147">
        <v>10</v>
      </c>
      <c r="BC5" s="147">
        <v>10</v>
      </c>
      <c r="BD5" s="147">
        <v>10</v>
      </c>
      <c r="BE5" s="147">
        <v>10</v>
      </c>
      <c r="BF5" s="147">
        <v>10</v>
      </c>
      <c r="BG5" s="147">
        <v>10</v>
      </c>
      <c r="BH5" s="147">
        <v>10</v>
      </c>
      <c r="BI5" s="147">
        <v>10</v>
      </c>
      <c r="BJ5" s="147">
        <v>10</v>
      </c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</row>
    <row r="6" spans="2:76" x14ac:dyDescent="0.15">
      <c r="B6" s="147" t="s">
        <v>58</v>
      </c>
      <c r="C6" s="147">
        <v>0</v>
      </c>
      <c r="D6" s="147"/>
      <c r="E6" s="147"/>
      <c r="F6" s="147">
        <v>15</v>
      </c>
      <c r="G6" s="147"/>
      <c r="H6" s="147">
        <v>15</v>
      </c>
      <c r="I6" s="147"/>
      <c r="J6" s="147">
        <v>15</v>
      </c>
      <c r="K6" s="147"/>
      <c r="L6" s="147">
        <v>0</v>
      </c>
      <c r="M6" s="147"/>
      <c r="N6" s="147"/>
      <c r="O6" s="147">
        <v>15</v>
      </c>
      <c r="P6" s="147"/>
      <c r="Q6" s="147">
        <v>15</v>
      </c>
      <c r="R6" s="147"/>
      <c r="S6" s="147">
        <v>15</v>
      </c>
      <c r="T6" s="147"/>
      <c r="U6" s="147">
        <v>0</v>
      </c>
      <c r="V6" s="147"/>
      <c r="W6" s="147"/>
      <c r="X6" s="147">
        <v>15</v>
      </c>
      <c r="Y6" s="147"/>
      <c r="Z6" s="147">
        <v>15</v>
      </c>
      <c r="AA6" s="147"/>
      <c r="AB6" s="147">
        <v>15</v>
      </c>
      <c r="AC6" s="147"/>
      <c r="AD6" s="147">
        <v>0</v>
      </c>
      <c r="AE6" s="147"/>
      <c r="AF6" s="147"/>
      <c r="AG6" s="147">
        <v>15</v>
      </c>
      <c r="AH6" s="147"/>
      <c r="AI6" s="147">
        <v>15</v>
      </c>
      <c r="AJ6" s="147"/>
      <c r="AK6" s="147">
        <v>15</v>
      </c>
      <c r="AL6" s="147"/>
      <c r="AM6" s="147">
        <v>0</v>
      </c>
      <c r="AN6" s="147"/>
      <c r="AO6" s="147"/>
      <c r="AP6" s="147">
        <v>15</v>
      </c>
      <c r="AQ6" s="147"/>
      <c r="AR6" s="147">
        <v>15</v>
      </c>
      <c r="AS6" s="147"/>
      <c r="AT6" s="147">
        <v>15</v>
      </c>
      <c r="AU6" s="147"/>
      <c r="AV6" s="147">
        <v>0</v>
      </c>
      <c r="AW6" s="147"/>
      <c r="AX6" s="147"/>
      <c r="AY6" s="147">
        <v>15</v>
      </c>
      <c r="AZ6" s="147"/>
      <c r="BA6" s="147">
        <v>15</v>
      </c>
      <c r="BB6" s="147"/>
      <c r="BC6" s="147">
        <v>15</v>
      </c>
      <c r="BD6" s="147"/>
      <c r="BE6" s="147">
        <v>0</v>
      </c>
      <c r="BF6" s="147"/>
      <c r="BG6" s="147"/>
      <c r="BH6" s="147">
        <v>15</v>
      </c>
      <c r="BI6" s="147"/>
      <c r="BJ6" s="147">
        <v>15</v>
      </c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</row>
    <row r="7" spans="2:76" x14ac:dyDescent="0.15">
      <c r="B7" s="147" t="s">
        <v>82</v>
      </c>
      <c r="C7" s="147">
        <v>10</v>
      </c>
      <c r="D7" s="147">
        <v>10</v>
      </c>
      <c r="E7" s="147">
        <v>10</v>
      </c>
      <c r="F7" s="147">
        <v>10</v>
      </c>
      <c r="G7" s="147">
        <v>10</v>
      </c>
      <c r="H7" s="147">
        <v>10</v>
      </c>
      <c r="I7" s="147">
        <v>10</v>
      </c>
      <c r="J7" s="147">
        <v>10</v>
      </c>
      <c r="K7" s="147">
        <v>10</v>
      </c>
      <c r="L7" s="147">
        <v>10</v>
      </c>
      <c r="M7" s="147">
        <v>10</v>
      </c>
      <c r="N7" s="147">
        <v>10</v>
      </c>
      <c r="O7" s="147">
        <v>10</v>
      </c>
      <c r="P7" s="147">
        <v>10</v>
      </c>
      <c r="Q7" s="147">
        <v>10</v>
      </c>
      <c r="R7" s="147">
        <v>10</v>
      </c>
      <c r="S7" s="147">
        <v>10</v>
      </c>
      <c r="T7" s="147">
        <v>10</v>
      </c>
      <c r="U7" s="147">
        <v>10</v>
      </c>
      <c r="V7" s="147">
        <v>10</v>
      </c>
      <c r="W7" s="147">
        <v>10</v>
      </c>
      <c r="X7" s="147">
        <v>10</v>
      </c>
      <c r="Y7" s="147">
        <v>10</v>
      </c>
      <c r="Z7" s="147">
        <v>10</v>
      </c>
      <c r="AA7" s="147">
        <v>10</v>
      </c>
      <c r="AB7" s="147">
        <v>10</v>
      </c>
      <c r="AC7" s="147">
        <v>10</v>
      </c>
      <c r="AD7" s="147">
        <v>10</v>
      </c>
      <c r="AE7" s="147">
        <v>10</v>
      </c>
      <c r="AF7" s="147">
        <v>10</v>
      </c>
      <c r="AG7" s="147">
        <v>10</v>
      </c>
      <c r="AH7" s="147">
        <v>10</v>
      </c>
      <c r="AI7" s="147">
        <v>10</v>
      </c>
      <c r="AJ7" s="147">
        <v>10</v>
      </c>
      <c r="AK7" s="147">
        <v>10</v>
      </c>
      <c r="AL7" s="147">
        <v>10</v>
      </c>
      <c r="AM7" s="147">
        <v>10</v>
      </c>
      <c r="AN7" s="147">
        <v>10</v>
      </c>
      <c r="AO7" s="147">
        <v>10</v>
      </c>
      <c r="AP7" s="147">
        <v>10</v>
      </c>
      <c r="AQ7" s="147">
        <v>10</v>
      </c>
      <c r="AR7" s="147">
        <v>10</v>
      </c>
      <c r="AS7" s="147">
        <v>10</v>
      </c>
      <c r="AT7" s="147">
        <v>10</v>
      </c>
      <c r="AU7" s="147">
        <v>10</v>
      </c>
      <c r="AV7" s="147">
        <v>10</v>
      </c>
      <c r="AW7" s="147">
        <v>10</v>
      </c>
      <c r="AX7" s="147">
        <v>10</v>
      </c>
      <c r="AY7" s="147">
        <v>10</v>
      </c>
      <c r="AZ7" s="147">
        <v>10</v>
      </c>
      <c r="BA7" s="147">
        <v>10</v>
      </c>
      <c r="BB7" s="147">
        <v>10</v>
      </c>
      <c r="BC7" s="147">
        <v>10</v>
      </c>
      <c r="BD7" s="147">
        <v>10</v>
      </c>
      <c r="BE7" s="147">
        <v>10</v>
      </c>
      <c r="BF7" s="147">
        <v>10</v>
      </c>
      <c r="BG7" s="147">
        <v>10</v>
      </c>
      <c r="BH7" s="147">
        <v>10</v>
      </c>
      <c r="BI7" s="147">
        <v>10</v>
      </c>
      <c r="BJ7" s="147">
        <v>10</v>
      </c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</row>
    <row r="8" spans="2:76" x14ac:dyDescent="0.15">
      <c r="B8" s="147" t="s">
        <v>41</v>
      </c>
      <c r="C8" s="147">
        <f>SUM(C4:C7)</f>
        <v>235</v>
      </c>
      <c r="D8" s="147">
        <f t="shared" ref="D8:BO8" si="2">SUM(D4:D7)</f>
        <v>35</v>
      </c>
      <c r="E8" s="147">
        <f t="shared" si="2"/>
        <v>35</v>
      </c>
      <c r="F8" s="147">
        <f t="shared" si="2"/>
        <v>50</v>
      </c>
      <c r="G8" s="147">
        <f t="shared" si="2"/>
        <v>35</v>
      </c>
      <c r="H8" s="147">
        <f t="shared" si="2"/>
        <v>50</v>
      </c>
      <c r="I8" s="147">
        <f t="shared" si="2"/>
        <v>35</v>
      </c>
      <c r="J8" s="147">
        <f t="shared" si="2"/>
        <v>45</v>
      </c>
      <c r="K8" s="147">
        <f t="shared" si="2"/>
        <v>30</v>
      </c>
      <c r="L8" s="147">
        <f>SUM(L4:L7)</f>
        <v>380</v>
      </c>
      <c r="M8" s="147">
        <f t="shared" si="2"/>
        <v>30</v>
      </c>
      <c r="N8" s="147">
        <f t="shared" si="2"/>
        <v>30</v>
      </c>
      <c r="O8" s="147">
        <f t="shared" si="2"/>
        <v>45</v>
      </c>
      <c r="P8" s="147">
        <f t="shared" si="2"/>
        <v>30</v>
      </c>
      <c r="Q8" s="147">
        <f t="shared" si="2"/>
        <v>45</v>
      </c>
      <c r="R8" s="147">
        <f t="shared" si="2"/>
        <v>30</v>
      </c>
      <c r="S8" s="147">
        <f t="shared" si="2"/>
        <v>45</v>
      </c>
      <c r="T8" s="147">
        <f t="shared" si="2"/>
        <v>20</v>
      </c>
      <c r="U8" s="147">
        <f t="shared" si="2"/>
        <v>420</v>
      </c>
      <c r="V8" s="147">
        <f t="shared" si="2"/>
        <v>20</v>
      </c>
      <c r="W8" s="147">
        <f t="shared" si="2"/>
        <v>20</v>
      </c>
      <c r="X8" s="147">
        <f t="shared" si="2"/>
        <v>35</v>
      </c>
      <c r="Y8" s="147">
        <f t="shared" si="2"/>
        <v>20</v>
      </c>
      <c r="Z8" s="147">
        <f t="shared" si="2"/>
        <v>35</v>
      </c>
      <c r="AA8" s="147">
        <f t="shared" si="2"/>
        <v>20</v>
      </c>
      <c r="AB8" s="147">
        <f t="shared" si="2"/>
        <v>35</v>
      </c>
      <c r="AC8" s="147">
        <f t="shared" si="2"/>
        <v>20</v>
      </c>
      <c r="AD8" s="147">
        <f t="shared" si="2"/>
        <v>420</v>
      </c>
      <c r="AE8" s="147">
        <f t="shared" si="2"/>
        <v>20</v>
      </c>
      <c r="AF8" s="147">
        <f t="shared" si="2"/>
        <v>20</v>
      </c>
      <c r="AG8" s="147">
        <f t="shared" si="2"/>
        <v>35</v>
      </c>
      <c r="AH8" s="147">
        <f t="shared" si="2"/>
        <v>20</v>
      </c>
      <c r="AI8" s="147">
        <f t="shared" si="2"/>
        <v>35</v>
      </c>
      <c r="AJ8" s="147">
        <f t="shared" si="2"/>
        <v>20</v>
      </c>
      <c r="AK8" s="147">
        <f t="shared" si="2"/>
        <v>35</v>
      </c>
      <c r="AL8" s="147">
        <f t="shared" si="2"/>
        <v>20</v>
      </c>
      <c r="AM8" s="147">
        <f t="shared" si="2"/>
        <v>420</v>
      </c>
      <c r="AN8" s="147">
        <f t="shared" si="2"/>
        <v>20</v>
      </c>
      <c r="AO8" s="147">
        <f t="shared" si="2"/>
        <v>20</v>
      </c>
      <c r="AP8" s="147">
        <f t="shared" si="2"/>
        <v>35</v>
      </c>
      <c r="AQ8" s="147">
        <f t="shared" si="2"/>
        <v>20</v>
      </c>
      <c r="AR8" s="147">
        <f t="shared" si="2"/>
        <v>35</v>
      </c>
      <c r="AS8" s="147">
        <f t="shared" si="2"/>
        <v>20</v>
      </c>
      <c r="AT8" s="147">
        <f t="shared" si="2"/>
        <v>35</v>
      </c>
      <c r="AU8" s="147">
        <f t="shared" si="2"/>
        <v>20</v>
      </c>
      <c r="AV8" s="147">
        <f t="shared" si="2"/>
        <v>420</v>
      </c>
      <c r="AW8" s="147">
        <f t="shared" si="2"/>
        <v>20</v>
      </c>
      <c r="AX8" s="147">
        <f t="shared" si="2"/>
        <v>20</v>
      </c>
      <c r="AY8" s="147">
        <f t="shared" si="2"/>
        <v>35</v>
      </c>
      <c r="AZ8" s="147">
        <f t="shared" si="2"/>
        <v>20</v>
      </c>
      <c r="BA8" s="147">
        <f t="shared" si="2"/>
        <v>35</v>
      </c>
      <c r="BB8" s="147">
        <f t="shared" si="2"/>
        <v>20</v>
      </c>
      <c r="BC8" s="147">
        <f t="shared" si="2"/>
        <v>35</v>
      </c>
      <c r="BD8" s="147">
        <f t="shared" si="2"/>
        <v>20</v>
      </c>
      <c r="BE8" s="147">
        <f t="shared" si="2"/>
        <v>220</v>
      </c>
      <c r="BF8" s="147">
        <f t="shared" si="2"/>
        <v>20</v>
      </c>
      <c r="BG8" s="147">
        <f t="shared" si="2"/>
        <v>20</v>
      </c>
      <c r="BH8" s="147">
        <f t="shared" si="2"/>
        <v>35</v>
      </c>
      <c r="BI8" s="147">
        <f t="shared" si="2"/>
        <v>20</v>
      </c>
      <c r="BJ8" s="147">
        <f t="shared" si="2"/>
        <v>35</v>
      </c>
      <c r="BK8" s="147">
        <f t="shared" si="2"/>
        <v>0</v>
      </c>
      <c r="BL8" s="147">
        <f t="shared" si="2"/>
        <v>0</v>
      </c>
      <c r="BM8" s="147">
        <f t="shared" si="2"/>
        <v>0</v>
      </c>
      <c r="BN8" s="147">
        <f t="shared" si="2"/>
        <v>0</v>
      </c>
      <c r="BO8" s="147">
        <f t="shared" si="2"/>
        <v>0</v>
      </c>
      <c r="BP8" s="147">
        <f t="shared" ref="BP8:BW8" si="3">SUM(BP4:BP7)</f>
        <v>0</v>
      </c>
      <c r="BQ8" s="147">
        <f t="shared" si="3"/>
        <v>0</v>
      </c>
      <c r="BR8" s="147">
        <f t="shared" si="3"/>
        <v>0</v>
      </c>
      <c r="BS8" s="147">
        <f t="shared" si="3"/>
        <v>0</v>
      </c>
      <c r="BT8" s="147">
        <f t="shared" si="3"/>
        <v>0</v>
      </c>
      <c r="BU8" s="147">
        <f t="shared" si="3"/>
        <v>0</v>
      </c>
      <c r="BV8" s="147">
        <f t="shared" si="3"/>
        <v>0</v>
      </c>
      <c r="BW8" s="147">
        <f t="shared" si="3"/>
        <v>0</v>
      </c>
      <c r="BX8" s="61">
        <f>SUM(C8:BW8)</f>
        <v>4055</v>
      </c>
    </row>
    <row r="9" spans="2:76" x14ac:dyDescent="0.15">
      <c r="B9" s="147"/>
      <c r="C9" s="147">
        <f>IF($F$19=1,C8+C26,C8)</f>
        <v>235</v>
      </c>
      <c r="D9" s="147">
        <f t="shared" ref="D9:BO9" si="4">IF($F$19=1,D8+D26,D8)</f>
        <v>35</v>
      </c>
      <c r="E9" s="147">
        <f t="shared" si="4"/>
        <v>35</v>
      </c>
      <c r="F9" s="147">
        <f t="shared" si="4"/>
        <v>50</v>
      </c>
      <c r="G9" s="147">
        <f t="shared" si="4"/>
        <v>35</v>
      </c>
      <c r="H9" s="147">
        <f t="shared" si="4"/>
        <v>50</v>
      </c>
      <c r="I9" s="147">
        <f t="shared" si="4"/>
        <v>35</v>
      </c>
      <c r="J9" s="147">
        <f t="shared" si="4"/>
        <v>45</v>
      </c>
      <c r="K9" s="147">
        <f t="shared" si="4"/>
        <v>30</v>
      </c>
      <c r="L9" s="147">
        <f t="shared" si="4"/>
        <v>380</v>
      </c>
      <c r="M9" s="147">
        <f t="shared" si="4"/>
        <v>30</v>
      </c>
      <c r="N9" s="147">
        <f t="shared" si="4"/>
        <v>30</v>
      </c>
      <c r="O9" s="147">
        <f t="shared" si="4"/>
        <v>45</v>
      </c>
      <c r="P9" s="147">
        <f t="shared" si="4"/>
        <v>30</v>
      </c>
      <c r="Q9" s="147">
        <f t="shared" si="4"/>
        <v>45</v>
      </c>
      <c r="R9" s="147">
        <f t="shared" si="4"/>
        <v>30</v>
      </c>
      <c r="S9" s="147">
        <f t="shared" si="4"/>
        <v>45</v>
      </c>
      <c r="T9" s="147">
        <f t="shared" si="4"/>
        <v>20</v>
      </c>
      <c r="U9" s="147">
        <f t="shared" si="4"/>
        <v>420</v>
      </c>
      <c r="V9" s="147">
        <f t="shared" si="4"/>
        <v>20</v>
      </c>
      <c r="W9" s="147">
        <f t="shared" si="4"/>
        <v>20</v>
      </c>
      <c r="X9" s="147">
        <f t="shared" si="4"/>
        <v>35</v>
      </c>
      <c r="Y9" s="147">
        <f t="shared" si="4"/>
        <v>20</v>
      </c>
      <c r="Z9" s="147">
        <f t="shared" si="4"/>
        <v>35</v>
      </c>
      <c r="AA9" s="147">
        <f t="shared" si="4"/>
        <v>20</v>
      </c>
      <c r="AB9" s="147">
        <f t="shared" si="4"/>
        <v>35</v>
      </c>
      <c r="AC9" s="147">
        <f t="shared" si="4"/>
        <v>20</v>
      </c>
      <c r="AD9" s="147">
        <f t="shared" si="4"/>
        <v>420</v>
      </c>
      <c r="AE9" s="147">
        <f t="shared" si="4"/>
        <v>20</v>
      </c>
      <c r="AF9" s="147">
        <f t="shared" si="4"/>
        <v>20</v>
      </c>
      <c r="AG9" s="147">
        <f t="shared" si="4"/>
        <v>35</v>
      </c>
      <c r="AH9" s="147">
        <f t="shared" si="4"/>
        <v>20</v>
      </c>
      <c r="AI9" s="147">
        <f t="shared" si="4"/>
        <v>35</v>
      </c>
      <c r="AJ9" s="147">
        <f t="shared" si="4"/>
        <v>20</v>
      </c>
      <c r="AK9" s="147">
        <f t="shared" si="4"/>
        <v>35</v>
      </c>
      <c r="AL9" s="147">
        <f t="shared" si="4"/>
        <v>20</v>
      </c>
      <c r="AM9" s="147">
        <f t="shared" si="4"/>
        <v>420</v>
      </c>
      <c r="AN9" s="147">
        <f t="shared" si="4"/>
        <v>20</v>
      </c>
      <c r="AO9" s="147">
        <f t="shared" si="4"/>
        <v>20</v>
      </c>
      <c r="AP9" s="147">
        <f t="shared" si="4"/>
        <v>35</v>
      </c>
      <c r="AQ9" s="147">
        <f t="shared" si="4"/>
        <v>20</v>
      </c>
      <c r="AR9" s="147">
        <f t="shared" si="4"/>
        <v>35</v>
      </c>
      <c r="AS9" s="147">
        <f t="shared" si="4"/>
        <v>20</v>
      </c>
      <c r="AT9" s="147">
        <f t="shared" si="4"/>
        <v>35</v>
      </c>
      <c r="AU9" s="147">
        <f t="shared" si="4"/>
        <v>20</v>
      </c>
      <c r="AV9" s="147">
        <f t="shared" si="4"/>
        <v>420</v>
      </c>
      <c r="AW9" s="147">
        <f t="shared" si="4"/>
        <v>20</v>
      </c>
      <c r="AX9" s="147">
        <f t="shared" si="4"/>
        <v>20</v>
      </c>
      <c r="AY9" s="147">
        <f t="shared" si="4"/>
        <v>35</v>
      </c>
      <c r="AZ9" s="147">
        <f t="shared" si="4"/>
        <v>20</v>
      </c>
      <c r="BA9" s="147">
        <f t="shared" si="4"/>
        <v>35</v>
      </c>
      <c r="BB9" s="147">
        <f t="shared" si="4"/>
        <v>20</v>
      </c>
      <c r="BC9" s="147">
        <f t="shared" si="4"/>
        <v>35</v>
      </c>
      <c r="BD9" s="147">
        <f t="shared" si="4"/>
        <v>20</v>
      </c>
      <c r="BE9" s="147">
        <f t="shared" si="4"/>
        <v>220</v>
      </c>
      <c r="BF9" s="147">
        <f t="shared" si="4"/>
        <v>20</v>
      </c>
      <c r="BG9" s="147">
        <f t="shared" si="4"/>
        <v>20</v>
      </c>
      <c r="BH9" s="147">
        <f t="shared" si="4"/>
        <v>35</v>
      </c>
      <c r="BI9" s="147">
        <f t="shared" si="4"/>
        <v>20</v>
      </c>
      <c r="BJ9" s="147">
        <f t="shared" si="4"/>
        <v>35</v>
      </c>
      <c r="BK9" s="147">
        <f t="shared" si="4"/>
        <v>0</v>
      </c>
      <c r="BL9" s="147">
        <f t="shared" si="4"/>
        <v>0</v>
      </c>
      <c r="BM9" s="147">
        <f t="shared" si="4"/>
        <v>0</v>
      </c>
      <c r="BN9" s="147">
        <f t="shared" si="4"/>
        <v>0</v>
      </c>
      <c r="BO9" s="147">
        <f t="shared" si="4"/>
        <v>0</v>
      </c>
      <c r="BP9" s="147">
        <f t="shared" ref="BP9:BW9" si="5">IF($F$19=1,BP8+BP26,BP8)</f>
        <v>0</v>
      </c>
      <c r="BQ9" s="147">
        <f t="shared" si="5"/>
        <v>0</v>
      </c>
      <c r="BR9" s="147">
        <f t="shared" si="5"/>
        <v>0</v>
      </c>
      <c r="BS9" s="147">
        <f t="shared" si="5"/>
        <v>0</v>
      </c>
      <c r="BT9" s="147">
        <f t="shared" si="5"/>
        <v>0</v>
      </c>
      <c r="BU9" s="147">
        <f t="shared" si="5"/>
        <v>0</v>
      </c>
      <c r="BV9" s="147">
        <f t="shared" si="5"/>
        <v>0</v>
      </c>
      <c r="BW9" s="147">
        <f t="shared" si="5"/>
        <v>0</v>
      </c>
      <c r="BX9" s="61">
        <f>SUM(C9:BW9)</f>
        <v>4055</v>
      </c>
    </row>
    <row r="11" spans="2:76" s="152" customFormat="1" x14ac:dyDescent="0.15">
      <c r="B11" s="152" t="s">
        <v>104</v>
      </c>
      <c r="BX11" s="157"/>
    </row>
    <row r="12" spans="2:76" s="152" customFormat="1" x14ac:dyDescent="0.15">
      <c r="B12" s="152" t="s">
        <v>80</v>
      </c>
      <c r="C12" s="152">
        <v>18</v>
      </c>
      <c r="D12" s="152">
        <f>C12+1</f>
        <v>19</v>
      </c>
      <c r="E12" s="152">
        <f t="shared" ref="E12" si="6">D12+1</f>
        <v>20</v>
      </c>
      <c r="F12" s="152">
        <f t="shared" ref="F12" si="7">E12+1</f>
        <v>21</v>
      </c>
      <c r="G12" s="152">
        <f t="shared" ref="G12" si="8">F12+1</f>
        <v>22</v>
      </c>
      <c r="H12" s="152">
        <f t="shared" ref="H12" si="9">G12+1</f>
        <v>23</v>
      </c>
      <c r="I12" s="152">
        <f t="shared" ref="I12" si="10">H12+1</f>
        <v>24</v>
      </c>
      <c r="J12" s="152">
        <f t="shared" ref="J12" si="11">I12+1</f>
        <v>25</v>
      </c>
      <c r="K12" s="152">
        <f t="shared" ref="K12" si="12">J12+1</f>
        <v>26</v>
      </c>
      <c r="L12" s="152">
        <f t="shared" ref="L12" si="13">K12+1</f>
        <v>27</v>
      </c>
      <c r="M12" s="152">
        <f t="shared" ref="M12" si="14">L12+1</f>
        <v>28</v>
      </c>
      <c r="N12" s="152">
        <f t="shared" ref="N12" si="15">M12+1</f>
        <v>29</v>
      </c>
      <c r="O12" s="152">
        <f t="shared" ref="O12" si="16">N12+1</f>
        <v>30</v>
      </c>
      <c r="P12" s="152">
        <f t="shared" ref="P12" si="17">O12+1</f>
        <v>31</v>
      </c>
      <c r="Q12" s="152">
        <f t="shared" ref="Q12" si="18">P12+1</f>
        <v>32</v>
      </c>
      <c r="R12" s="152">
        <f t="shared" ref="R12" si="19">Q12+1</f>
        <v>33</v>
      </c>
      <c r="S12" s="152">
        <f t="shared" ref="S12" si="20">R12+1</f>
        <v>34</v>
      </c>
      <c r="T12" s="152">
        <f t="shared" ref="T12" si="21">S12+1</f>
        <v>35</v>
      </c>
      <c r="U12" s="152">
        <f t="shared" ref="U12" si="22">T12+1</f>
        <v>36</v>
      </c>
      <c r="V12" s="152">
        <f t="shared" ref="V12" si="23">U12+1</f>
        <v>37</v>
      </c>
      <c r="W12" s="152">
        <f t="shared" ref="W12" si="24">V12+1</f>
        <v>38</v>
      </c>
      <c r="X12" s="152">
        <f t="shared" ref="X12" si="25">W12+1</f>
        <v>39</v>
      </c>
      <c r="Y12" s="152">
        <f t="shared" ref="Y12" si="26">X12+1</f>
        <v>40</v>
      </c>
      <c r="Z12" s="152">
        <f t="shared" ref="Z12" si="27">Y12+1</f>
        <v>41</v>
      </c>
      <c r="AA12" s="152">
        <f t="shared" ref="AA12" si="28">Z12+1</f>
        <v>42</v>
      </c>
      <c r="AB12" s="152">
        <f t="shared" ref="AB12" si="29">AA12+1</f>
        <v>43</v>
      </c>
      <c r="AC12" s="152">
        <f t="shared" ref="AC12" si="30">AB12+1</f>
        <v>44</v>
      </c>
      <c r="AD12" s="152">
        <f t="shared" ref="AD12" si="31">AC12+1</f>
        <v>45</v>
      </c>
      <c r="AE12" s="152">
        <f t="shared" ref="AE12" si="32">AD12+1</f>
        <v>46</v>
      </c>
      <c r="AF12" s="152">
        <f t="shared" ref="AF12" si="33">AE12+1</f>
        <v>47</v>
      </c>
      <c r="AG12" s="152">
        <f t="shared" ref="AG12" si="34">AF12+1</f>
        <v>48</v>
      </c>
      <c r="AH12" s="152">
        <f t="shared" ref="AH12" si="35">AG12+1</f>
        <v>49</v>
      </c>
      <c r="AI12" s="152">
        <f t="shared" ref="AI12" si="36">AH12+1</f>
        <v>50</v>
      </c>
      <c r="AJ12" s="152">
        <f t="shared" ref="AJ12" si="37">AI12+1</f>
        <v>51</v>
      </c>
      <c r="AK12" s="152">
        <f t="shared" ref="AK12" si="38">AJ12+1</f>
        <v>52</v>
      </c>
      <c r="AL12" s="152">
        <f t="shared" ref="AL12" si="39">AK12+1</f>
        <v>53</v>
      </c>
      <c r="AM12" s="152">
        <f t="shared" ref="AM12" si="40">AL12+1</f>
        <v>54</v>
      </c>
      <c r="AN12" s="152">
        <f t="shared" ref="AN12" si="41">AM12+1</f>
        <v>55</v>
      </c>
      <c r="AO12" s="152">
        <f t="shared" ref="AO12" si="42">AN12+1</f>
        <v>56</v>
      </c>
      <c r="AP12" s="152">
        <f t="shared" ref="AP12" si="43">AO12+1</f>
        <v>57</v>
      </c>
      <c r="AQ12" s="152">
        <f t="shared" ref="AQ12" si="44">AP12+1</f>
        <v>58</v>
      </c>
      <c r="AR12" s="152">
        <f t="shared" ref="AR12" si="45">AQ12+1</f>
        <v>59</v>
      </c>
      <c r="AS12" s="152">
        <f t="shared" ref="AS12" si="46">AR12+1</f>
        <v>60</v>
      </c>
      <c r="AT12" s="152">
        <f t="shared" ref="AT12" si="47">AS12+1</f>
        <v>61</v>
      </c>
      <c r="AU12" s="152">
        <f t="shared" ref="AU12" si="48">AT12+1</f>
        <v>62</v>
      </c>
      <c r="AV12" s="152">
        <f t="shared" ref="AV12" si="49">AU12+1</f>
        <v>63</v>
      </c>
      <c r="AW12" s="152">
        <f t="shared" ref="AW12" si="50">AV12+1</f>
        <v>64</v>
      </c>
      <c r="AX12" s="152">
        <f t="shared" ref="AX12" si="51">AW12+1</f>
        <v>65</v>
      </c>
      <c r="AY12" s="152">
        <f t="shared" ref="AY12" si="52">AX12+1</f>
        <v>66</v>
      </c>
      <c r="AZ12" s="152">
        <f t="shared" ref="AZ12" si="53">AY12+1</f>
        <v>67</v>
      </c>
      <c r="BA12" s="152">
        <f t="shared" ref="BA12" si="54">AZ12+1</f>
        <v>68</v>
      </c>
      <c r="BB12" s="152">
        <f t="shared" ref="BB12" si="55">BA12+1</f>
        <v>69</v>
      </c>
      <c r="BC12" s="152">
        <f t="shared" ref="BC12" si="56">BB12+1</f>
        <v>70</v>
      </c>
      <c r="BD12" s="152">
        <f t="shared" ref="BD12" si="57">BC12+1</f>
        <v>71</v>
      </c>
      <c r="BE12" s="152">
        <f t="shared" ref="BE12" si="58">BD12+1</f>
        <v>72</v>
      </c>
      <c r="BF12" s="152">
        <f t="shared" ref="BF12" si="59">BE12+1</f>
        <v>73</v>
      </c>
      <c r="BG12" s="152">
        <f t="shared" ref="BG12" si="60">BF12+1</f>
        <v>74</v>
      </c>
      <c r="BH12" s="152">
        <f t="shared" ref="BH12" si="61">BG12+1</f>
        <v>75</v>
      </c>
      <c r="BI12" s="152">
        <f t="shared" ref="BI12" si="62">BH12+1</f>
        <v>76</v>
      </c>
      <c r="BJ12" s="152">
        <f t="shared" ref="BJ12" si="63">BI12+1</f>
        <v>77</v>
      </c>
      <c r="BK12" s="152">
        <f t="shared" ref="BK12" si="64">BJ12+1</f>
        <v>78</v>
      </c>
      <c r="BL12" s="152">
        <f t="shared" ref="BL12" si="65">BK12+1</f>
        <v>79</v>
      </c>
      <c r="BM12" s="152">
        <f t="shared" ref="BM12" si="66">BL12+1</f>
        <v>80</v>
      </c>
      <c r="BN12" s="152">
        <f t="shared" ref="BN12" si="67">BM12+1</f>
        <v>81</v>
      </c>
      <c r="BO12" s="152">
        <f t="shared" ref="BO12" si="68">BN12+1</f>
        <v>82</v>
      </c>
      <c r="BP12" s="152">
        <f t="shared" ref="BP12" si="69">BO12+1</f>
        <v>83</v>
      </c>
      <c r="BQ12" s="152">
        <f t="shared" ref="BQ12" si="70">BP12+1</f>
        <v>84</v>
      </c>
      <c r="BR12" s="152">
        <f t="shared" ref="BR12" si="71">BQ12+1</f>
        <v>85</v>
      </c>
      <c r="BS12" s="152">
        <f t="shared" ref="BS12" si="72">BR12+1</f>
        <v>86</v>
      </c>
      <c r="BT12" s="152">
        <f t="shared" ref="BT12" si="73">BS12+1</f>
        <v>87</v>
      </c>
      <c r="BU12" s="152">
        <f t="shared" ref="BU12" si="74">BT12+1</f>
        <v>88</v>
      </c>
      <c r="BV12" s="152">
        <f t="shared" ref="BV12" si="75">BU12+1</f>
        <v>89</v>
      </c>
      <c r="BW12" s="152">
        <f t="shared" ref="BW12" si="76">BV12+1</f>
        <v>90</v>
      </c>
      <c r="BX12" s="157"/>
    </row>
    <row r="13" spans="2:76" s="152" customFormat="1" x14ac:dyDescent="0.15">
      <c r="B13" s="152" t="s">
        <v>56</v>
      </c>
      <c r="C13" s="152">
        <v>200</v>
      </c>
      <c r="P13" s="152">
        <v>250</v>
      </c>
      <c r="AC13" s="152">
        <v>250</v>
      </c>
      <c r="AP13" s="152">
        <v>250</v>
      </c>
      <c r="BC13" s="152">
        <v>200</v>
      </c>
      <c r="BX13" s="157"/>
    </row>
    <row r="14" spans="2:76" s="152" customFormat="1" x14ac:dyDescent="0.15">
      <c r="B14" s="152" t="s">
        <v>57</v>
      </c>
      <c r="C14" s="152">
        <v>10</v>
      </c>
      <c r="D14" s="152">
        <v>10</v>
      </c>
      <c r="E14" s="152">
        <v>10</v>
      </c>
      <c r="F14" s="152">
        <v>10</v>
      </c>
      <c r="G14" s="152">
        <v>10</v>
      </c>
      <c r="H14" s="152">
        <v>10</v>
      </c>
      <c r="I14" s="152">
        <v>10</v>
      </c>
      <c r="J14" s="152">
        <v>10</v>
      </c>
      <c r="K14" s="152">
        <v>10</v>
      </c>
      <c r="L14" s="152">
        <v>10</v>
      </c>
      <c r="M14" s="152">
        <v>10</v>
      </c>
      <c r="N14" s="152">
        <v>10</v>
      </c>
      <c r="O14" s="152">
        <v>10</v>
      </c>
      <c r="P14" s="152">
        <v>10</v>
      </c>
      <c r="Q14" s="152">
        <v>10</v>
      </c>
      <c r="R14" s="152">
        <v>10</v>
      </c>
      <c r="S14" s="152">
        <v>10</v>
      </c>
      <c r="T14" s="152">
        <v>10</v>
      </c>
      <c r="U14" s="152">
        <v>10</v>
      </c>
      <c r="V14" s="152">
        <v>10</v>
      </c>
      <c r="W14" s="152">
        <v>10</v>
      </c>
      <c r="X14" s="152">
        <v>10</v>
      </c>
      <c r="Y14" s="152">
        <v>10</v>
      </c>
      <c r="Z14" s="152">
        <v>10</v>
      </c>
      <c r="AA14" s="152">
        <v>10</v>
      </c>
      <c r="AB14" s="152">
        <v>10</v>
      </c>
      <c r="AC14" s="152">
        <v>10</v>
      </c>
      <c r="AD14" s="152">
        <v>10</v>
      </c>
      <c r="AE14" s="152">
        <v>10</v>
      </c>
      <c r="AF14" s="152">
        <v>10</v>
      </c>
      <c r="AG14" s="152">
        <v>10</v>
      </c>
      <c r="AH14" s="152">
        <v>10</v>
      </c>
      <c r="AI14" s="152">
        <v>10</v>
      </c>
      <c r="AJ14" s="152">
        <v>10</v>
      </c>
      <c r="AK14" s="152">
        <v>10</v>
      </c>
      <c r="AL14" s="152">
        <v>10</v>
      </c>
      <c r="AM14" s="152">
        <v>10</v>
      </c>
      <c r="AN14" s="152">
        <v>10</v>
      </c>
      <c r="AO14" s="152">
        <v>10</v>
      </c>
      <c r="AP14" s="152">
        <v>10</v>
      </c>
      <c r="AQ14" s="152">
        <v>10</v>
      </c>
      <c r="AR14" s="152">
        <v>10</v>
      </c>
      <c r="AS14" s="152">
        <v>10</v>
      </c>
      <c r="AT14" s="152">
        <v>10</v>
      </c>
      <c r="AU14" s="152">
        <v>10</v>
      </c>
      <c r="AV14" s="152">
        <v>10</v>
      </c>
      <c r="AW14" s="152">
        <v>10</v>
      </c>
      <c r="AX14" s="152">
        <v>10</v>
      </c>
      <c r="AY14" s="152">
        <v>10</v>
      </c>
      <c r="AZ14" s="152">
        <v>10</v>
      </c>
      <c r="BA14" s="152">
        <v>10</v>
      </c>
      <c r="BB14" s="152">
        <v>10</v>
      </c>
      <c r="BC14" s="152">
        <v>10</v>
      </c>
      <c r="BD14" s="152">
        <v>10</v>
      </c>
      <c r="BE14" s="152">
        <v>10</v>
      </c>
      <c r="BF14" s="152">
        <v>10</v>
      </c>
      <c r="BG14" s="152">
        <v>10</v>
      </c>
      <c r="BH14" s="152">
        <v>10</v>
      </c>
      <c r="BI14" s="152">
        <v>10</v>
      </c>
      <c r="BJ14" s="152">
        <v>10</v>
      </c>
      <c r="BX14" s="157"/>
    </row>
    <row r="15" spans="2:76" s="152" customFormat="1" x14ac:dyDescent="0.15">
      <c r="B15" s="152" t="s">
        <v>58</v>
      </c>
      <c r="C15" s="152">
        <v>0</v>
      </c>
      <c r="F15" s="152">
        <v>15</v>
      </c>
      <c r="H15" s="152">
        <v>15</v>
      </c>
      <c r="J15" s="152">
        <v>15</v>
      </c>
      <c r="L15" s="152">
        <v>0</v>
      </c>
      <c r="O15" s="152">
        <v>15</v>
      </c>
      <c r="Q15" s="152">
        <v>15</v>
      </c>
      <c r="S15" s="152">
        <v>15</v>
      </c>
      <c r="U15" s="152">
        <v>0</v>
      </c>
      <c r="X15" s="152">
        <v>15</v>
      </c>
      <c r="Z15" s="152">
        <v>15</v>
      </c>
      <c r="AB15" s="152">
        <v>15</v>
      </c>
      <c r="AD15" s="152">
        <v>0</v>
      </c>
      <c r="AG15" s="152">
        <v>15</v>
      </c>
      <c r="AI15" s="152">
        <v>15</v>
      </c>
      <c r="AK15" s="152">
        <v>15</v>
      </c>
      <c r="AM15" s="152">
        <v>0</v>
      </c>
      <c r="AP15" s="152">
        <v>15</v>
      </c>
      <c r="AR15" s="152">
        <v>15</v>
      </c>
      <c r="AT15" s="152">
        <v>15</v>
      </c>
      <c r="AV15" s="152">
        <v>0</v>
      </c>
      <c r="AY15" s="152">
        <v>15</v>
      </c>
      <c r="BA15" s="152">
        <v>15</v>
      </c>
      <c r="BC15" s="152">
        <v>15</v>
      </c>
      <c r="BE15" s="152">
        <v>0</v>
      </c>
      <c r="BH15" s="152">
        <v>15</v>
      </c>
      <c r="BJ15" s="152">
        <v>15</v>
      </c>
      <c r="BX15" s="157"/>
    </row>
    <row r="16" spans="2:76" s="152" customFormat="1" x14ac:dyDescent="0.15">
      <c r="B16" s="152" t="s">
        <v>82</v>
      </c>
      <c r="C16" s="152">
        <v>10</v>
      </c>
      <c r="D16" s="152">
        <v>10</v>
      </c>
      <c r="E16" s="152">
        <v>10</v>
      </c>
      <c r="F16" s="152">
        <v>10</v>
      </c>
      <c r="G16" s="152">
        <v>10</v>
      </c>
      <c r="H16" s="152">
        <v>10</v>
      </c>
      <c r="I16" s="152">
        <v>10</v>
      </c>
      <c r="J16" s="152">
        <v>10</v>
      </c>
      <c r="K16" s="152">
        <v>10</v>
      </c>
      <c r="L16" s="152">
        <v>10</v>
      </c>
      <c r="M16" s="152">
        <v>10</v>
      </c>
      <c r="N16" s="152">
        <v>10</v>
      </c>
      <c r="O16" s="152">
        <v>10</v>
      </c>
      <c r="P16" s="152">
        <v>10</v>
      </c>
      <c r="Q16" s="152">
        <v>10</v>
      </c>
      <c r="R16" s="152">
        <v>10</v>
      </c>
      <c r="S16" s="152">
        <v>10</v>
      </c>
      <c r="T16" s="152">
        <v>10</v>
      </c>
      <c r="U16" s="152">
        <v>10</v>
      </c>
      <c r="V16" s="152">
        <v>10</v>
      </c>
      <c r="W16" s="152">
        <v>10</v>
      </c>
      <c r="X16" s="152">
        <v>10</v>
      </c>
      <c r="Y16" s="152">
        <v>10</v>
      </c>
      <c r="Z16" s="152">
        <v>10</v>
      </c>
      <c r="AA16" s="152">
        <v>10</v>
      </c>
      <c r="AB16" s="152">
        <v>10</v>
      </c>
      <c r="AC16" s="152">
        <v>10</v>
      </c>
      <c r="AD16" s="152">
        <v>10</v>
      </c>
      <c r="AE16" s="152">
        <v>10</v>
      </c>
      <c r="AF16" s="152">
        <v>10</v>
      </c>
      <c r="AG16" s="152">
        <v>10</v>
      </c>
      <c r="AH16" s="152">
        <v>10</v>
      </c>
      <c r="AI16" s="152">
        <v>10</v>
      </c>
      <c r="AJ16" s="152">
        <v>10</v>
      </c>
      <c r="AK16" s="152">
        <v>10</v>
      </c>
      <c r="AL16" s="152">
        <v>10</v>
      </c>
      <c r="AM16" s="152">
        <v>10</v>
      </c>
      <c r="AN16" s="152">
        <v>10</v>
      </c>
      <c r="AO16" s="152">
        <v>10</v>
      </c>
      <c r="AP16" s="152">
        <v>10</v>
      </c>
      <c r="AQ16" s="152">
        <v>10</v>
      </c>
      <c r="AR16" s="152">
        <v>10</v>
      </c>
      <c r="AS16" s="152">
        <v>10</v>
      </c>
      <c r="AT16" s="152">
        <v>10</v>
      </c>
      <c r="AU16" s="152">
        <v>10</v>
      </c>
      <c r="AV16" s="152">
        <v>10</v>
      </c>
      <c r="AW16" s="152">
        <v>10</v>
      </c>
      <c r="AX16" s="152">
        <v>10</v>
      </c>
      <c r="AY16" s="152">
        <v>10</v>
      </c>
      <c r="AZ16" s="152">
        <v>10</v>
      </c>
      <c r="BA16" s="152">
        <v>10</v>
      </c>
      <c r="BB16" s="152">
        <v>10</v>
      </c>
      <c r="BC16" s="152">
        <v>10</v>
      </c>
      <c r="BD16" s="152">
        <v>10</v>
      </c>
      <c r="BE16" s="152">
        <v>10</v>
      </c>
      <c r="BF16" s="152">
        <v>10</v>
      </c>
      <c r="BG16" s="152">
        <v>10</v>
      </c>
      <c r="BH16" s="152">
        <v>10</v>
      </c>
      <c r="BI16" s="152">
        <v>10</v>
      </c>
      <c r="BJ16" s="152">
        <v>10</v>
      </c>
      <c r="BX16" s="157"/>
    </row>
    <row r="17" spans="2:76" s="152" customFormat="1" x14ac:dyDescent="0.15">
      <c r="B17" s="152" t="s">
        <v>41</v>
      </c>
      <c r="C17" s="152">
        <f>SUM(C13:C16)</f>
        <v>220</v>
      </c>
      <c r="D17" s="152">
        <f t="shared" ref="D17:K17" si="77">SUM(D13:D16)</f>
        <v>20</v>
      </c>
      <c r="E17" s="152">
        <f t="shared" si="77"/>
        <v>20</v>
      </c>
      <c r="F17" s="152">
        <f t="shared" si="77"/>
        <v>35</v>
      </c>
      <c r="G17" s="152">
        <f t="shared" si="77"/>
        <v>20</v>
      </c>
      <c r="H17" s="152">
        <f t="shared" si="77"/>
        <v>35</v>
      </c>
      <c r="I17" s="152">
        <f t="shared" si="77"/>
        <v>20</v>
      </c>
      <c r="J17" s="152">
        <f t="shared" si="77"/>
        <v>35</v>
      </c>
      <c r="K17" s="152">
        <f t="shared" si="77"/>
        <v>20</v>
      </c>
      <c r="L17" s="152">
        <f>SUM(L13:L16)</f>
        <v>20</v>
      </c>
      <c r="M17" s="152">
        <f t="shared" ref="M17:BW17" si="78">SUM(M13:M16)</f>
        <v>20</v>
      </c>
      <c r="N17" s="152">
        <f t="shared" si="78"/>
        <v>20</v>
      </c>
      <c r="O17" s="152">
        <f t="shared" si="78"/>
        <v>35</v>
      </c>
      <c r="P17" s="152">
        <f t="shared" si="78"/>
        <v>270</v>
      </c>
      <c r="Q17" s="152">
        <f t="shared" si="78"/>
        <v>35</v>
      </c>
      <c r="R17" s="152">
        <f t="shared" si="78"/>
        <v>20</v>
      </c>
      <c r="S17" s="152">
        <f t="shared" si="78"/>
        <v>35</v>
      </c>
      <c r="T17" s="152">
        <f t="shared" si="78"/>
        <v>20</v>
      </c>
      <c r="U17" s="152">
        <f t="shared" si="78"/>
        <v>20</v>
      </c>
      <c r="V17" s="152">
        <f t="shared" si="78"/>
        <v>20</v>
      </c>
      <c r="W17" s="152">
        <f t="shared" si="78"/>
        <v>20</v>
      </c>
      <c r="X17" s="152">
        <f t="shared" si="78"/>
        <v>35</v>
      </c>
      <c r="Y17" s="152">
        <f t="shared" si="78"/>
        <v>20</v>
      </c>
      <c r="Z17" s="152">
        <f t="shared" si="78"/>
        <v>35</v>
      </c>
      <c r="AA17" s="152">
        <f t="shared" si="78"/>
        <v>20</v>
      </c>
      <c r="AB17" s="152">
        <f t="shared" si="78"/>
        <v>35</v>
      </c>
      <c r="AC17" s="152">
        <f t="shared" si="78"/>
        <v>270</v>
      </c>
      <c r="AD17" s="152">
        <f>SUM(AD13:AD16)</f>
        <v>20</v>
      </c>
      <c r="AE17" s="152">
        <f t="shared" si="78"/>
        <v>20</v>
      </c>
      <c r="AF17" s="152">
        <f t="shared" si="78"/>
        <v>20</v>
      </c>
      <c r="AG17" s="152">
        <f t="shared" si="78"/>
        <v>35</v>
      </c>
      <c r="AH17" s="152">
        <f t="shared" si="78"/>
        <v>20</v>
      </c>
      <c r="AI17" s="152">
        <f t="shared" si="78"/>
        <v>35</v>
      </c>
      <c r="AJ17" s="152">
        <f t="shared" si="78"/>
        <v>20</v>
      </c>
      <c r="AK17" s="152">
        <f t="shared" si="78"/>
        <v>35</v>
      </c>
      <c r="AL17" s="152">
        <f t="shared" si="78"/>
        <v>20</v>
      </c>
      <c r="AM17" s="152">
        <f t="shared" si="78"/>
        <v>20</v>
      </c>
      <c r="AN17" s="152">
        <f t="shared" si="78"/>
        <v>20</v>
      </c>
      <c r="AO17" s="152">
        <f t="shared" si="78"/>
        <v>20</v>
      </c>
      <c r="AP17" s="152">
        <f t="shared" si="78"/>
        <v>285</v>
      </c>
      <c r="AQ17" s="152">
        <f t="shared" si="78"/>
        <v>20</v>
      </c>
      <c r="AR17" s="152">
        <f t="shared" si="78"/>
        <v>35</v>
      </c>
      <c r="AS17" s="152">
        <f t="shared" si="78"/>
        <v>20</v>
      </c>
      <c r="AT17" s="152">
        <f t="shared" si="78"/>
        <v>35</v>
      </c>
      <c r="AU17" s="152">
        <f t="shared" si="78"/>
        <v>20</v>
      </c>
      <c r="AV17" s="152">
        <f t="shared" si="78"/>
        <v>20</v>
      </c>
      <c r="AW17" s="152">
        <f t="shared" si="78"/>
        <v>20</v>
      </c>
      <c r="AX17" s="152">
        <f t="shared" si="78"/>
        <v>20</v>
      </c>
      <c r="AY17" s="152">
        <f t="shared" si="78"/>
        <v>35</v>
      </c>
      <c r="AZ17" s="152">
        <f t="shared" si="78"/>
        <v>20</v>
      </c>
      <c r="BA17" s="152">
        <f t="shared" si="78"/>
        <v>35</v>
      </c>
      <c r="BB17" s="152">
        <f t="shared" si="78"/>
        <v>20</v>
      </c>
      <c r="BC17" s="152">
        <f t="shared" si="78"/>
        <v>235</v>
      </c>
      <c r="BD17" s="152">
        <f t="shared" si="78"/>
        <v>20</v>
      </c>
      <c r="BE17" s="152">
        <f t="shared" si="78"/>
        <v>20</v>
      </c>
      <c r="BF17" s="152">
        <f t="shared" si="78"/>
        <v>20</v>
      </c>
      <c r="BG17" s="152">
        <f t="shared" si="78"/>
        <v>20</v>
      </c>
      <c r="BH17" s="152">
        <f t="shared" si="78"/>
        <v>35</v>
      </c>
      <c r="BI17" s="152">
        <f t="shared" si="78"/>
        <v>20</v>
      </c>
      <c r="BJ17" s="152">
        <f t="shared" si="78"/>
        <v>35</v>
      </c>
      <c r="BK17" s="152">
        <f t="shared" si="78"/>
        <v>0</v>
      </c>
      <c r="BL17" s="152">
        <f t="shared" si="78"/>
        <v>0</v>
      </c>
      <c r="BM17" s="152">
        <f t="shared" si="78"/>
        <v>0</v>
      </c>
      <c r="BN17" s="152">
        <f t="shared" si="78"/>
        <v>0</v>
      </c>
      <c r="BO17" s="152">
        <f t="shared" si="78"/>
        <v>0</v>
      </c>
      <c r="BP17" s="152">
        <f t="shared" si="78"/>
        <v>0</v>
      </c>
      <c r="BQ17" s="152">
        <f t="shared" si="78"/>
        <v>0</v>
      </c>
      <c r="BR17" s="152">
        <f t="shared" si="78"/>
        <v>0</v>
      </c>
      <c r="BS17" s="152">
        <f t="shared" si="78"/>
        <v>0</v>
      </c>
      <c r="BT17" s="152">
        <f t="shared" si="78"/>
        <v>0</v>
      </c>
      <c r="BU17" s="152">
        <f t="shared" si="78"/>
        <v>0</v>
      </c>
      <c r="BV17" s="152">
        <f t="shared" si="78"/>
        <v>0</v>
      </c>
      <c r="BW17" s="152">
        <f t="shared" si="78"/>
        <v>0</v>
      </c>
      <c r="BX17" s="157">
        <f>SUM(C17:BW17)</f>
        <v>2650</v>
      </c>
    </row>
    <row r="19" spans="2:76" x14ac:dyDescent="0.15">
      <c r="B19" t="s">
        <v>130</v>
      </c>
      <c r="F19" s="161">
        <f>IF(年収!BX7&gt;=90,1,0)</f>
        <v>0</v>
      </c>
    </row>
    <row r="20" spans="2:76" x14ac:dyDescent="0.15">
      <c r="B20" t="s">
        <v>80</v>
      </c>
      <c r="C20">
        <v>18</v>
      </c>
      <c r="D20">
        <f>C20+1</f>
        <v>19</v>
      </c>
      <c r="E20">
        <f t="shared" ref="E20:BP20" si="79">D20+1</f>
        <v>20</v>
      </c>
      <c r="F20">
        <f t="shared" si="79"/>
        <v>21</v>
      </c>
      <c r="G20">
        <f t="shared" si="79"/>
        <v>22</v>
      </c>
      <c r="H20">
        <f t="shared" si="79"/>
        <v>23</v>
      </c>
      <c r="I20">
        <f t="shared" si="79"/>
        <v>24</v>
      </c>
      <c r="J20">
        <f t="shared" si="79"/>
        <v>25</v>
      </c>
      <c r="K20">
        <f t="shared" si="79"/>
        <v>26</v>
      </c>
      <c r="L20">
        <f t="shared" si="79"/>
        <v>27</v>
      </c>
      <c r="M20">
        <f t="shared" si="79"/>
        <v>28</v>
      </c>
      <c r="N20">
        <f t="shared" si="79"/>
        <v>29</v>
      </c>
      <c r="O20">
        <f t="shared" si="79"/>
        <v>30</v>
      </c>
      <c r="P20">
        <f t="shared" si="79"/>
        <v>31</v>
      </c>
      <c r="Q20">
        <f t="shared" si="79"/>
        <v>32</v>
      </c>
      <c r="R20">
        <f t="shared" si="79"/>
        <v>33</v>
      </c>
      <c r="S20">
        <f t="shared" si="79"/>
        <v>34</v>
      </c>
      <c r="T20">
        <f t="shared" si="79"/>
        <v>35</v>
      </c>
      <c r="U20">
        <f t="shared" si="79"/>
        <v>36</v>
      </c>
      <c r="V20">
        <f t="shared" si="79"/>
        <v>37</v>
      </c>
      <c r="W20">
        <f t="shared" si="79"/>
        <v>38</v>
      </c>
      <c r="X20">
        <f t="shared" si="79"/>
        <v>39</v>
      </c>
      <c r="Y20">
        <f t="shared" si="79"/>
        <v>40</v>
      </c>
      <c r="Z20">
        <f t="shared" si="79"/>
        <v>41</v>
      </c>
      <c r="AA20">
        <f t="shared" si="79"/>
        <v>42</v>
      </c>
      <c r="AB20">
        <f t="shared" si="79"/>
        <v>43</v>
      </c>
      <c r="AC20">
        <f t="shared" si="79"/>
        <v>44</v>
      </c>
      <c r="AD20">
        <f t="shared" si="79"/>
        <v>45</v>
      </c>
      <c r="AE20">
        <f t="shared" si="79"/>
        <v>46</v>
      </c>
      <c r="AF20">
        <f t="shared" si="79"/>
        <v>47</v>
      </c>
      <c r="AG20">
        <f t="shared" si="79"/>
        <v>48</v>
      </c>
      <c r="AH20">
        <f t="shared" si="79"/>
        <v>49</v>
      </c>
      <c r="AI20">
        <f t="shared" si="79"/>
        <v>50</v>
      </c>
      <c r="AJ20">
        <f t="shared" si="79"/>
        <v>51</v>
      </c>
      <c r="AK20">
        <f t="shared" si="79"/>
        <v>52</v>
      </c>
      <c r="AL20">
        <f t="shared" si="79"/>
        <v>53</v>
      </c>
      <c r="AM20">
        <f t="shared" si="79"/>
        <v>54</v>
      </c>
      <c r="AN20">
        <f t="shared" si="79"/>
        <v>55</v>
      </c>
      <c r="AO20">
        <f t="shared" si="79"/>
        <v>56</v>
      </c>
      <c r="AP20">
        <f t="shared" si="79"/>
        <v>57</v>
      </c>
      <c r="AQ20">
        <f t="shared" si="79"/>
        <v>58</v>
      </c>
      <c r="AR20">
        <f t="shared" si="79"/>
        <v>59</v>
      </c>
      <c r="AS20">
        <f t="shared" si="79"/>
        <v>60</v>
      </c>
      <c r="AT20">
        <f t="shared" si="79"/>
        <v>61</v>
      </c>
      <c r="AU20">
        <f t="shared" si="79"/>
        <v>62</v>
      </c>
      <c r="AV20">
        <f t="shared" si="79"/>
        <v>63</v>
      </c>
      <c r="AW20">
        <f t="shared" si="79"/>
        <v>64</v>
      </c>
      <c r="AX20">
        <f t="shared" si="79"/>
        <v>65</v>
      </c>
      <c r="AY20">
        <f t="shared" si="79"/>
        <v>66</v>
      </c>
      <c r="AZ20">
        <f t="shared" si="79"/>
        <v>67</v>
      </c>
      <c r="BA20">
        <f t="shared" si="79"/>
        <v>68</v>
      </c>
      <c r="BB20">
        <f t="shared" si="79"/>
        <v>69</v>
      </c>
      <c r="BC20">
        <f t="shared" si="79"/>
        <v>70</v>
      </c>
      <c r="BD20">
        <f t="shared" si="79"/>
        <v>71</v>
      </c>
      <c r="BE20">
        <f t="shared" si="79"/>
        <v>72</v>
      </c>
      <c r="BF20">
        <f t="shared" si="79"/>
        <v>73</v>
      </c>
      <c r="BG20">
        <f t="shared" si="79"/>
        <v>74</v>
      </c>
      <c r="BH20">
        <f t="shared" si="79"/>
        <v>75</v>
      </c>
      <c r="BI20">
        <f t="shared" si="79"/>
        <v>76</v>
      </c>
      <c r="BJ20">
        <f t="shared" si="79"/>
        <v>77</v>
      </c>
      <c r="BK20">
        <f t="shared" si="79"/>
        <v>78</v>
      </c>
      <c r="BL20">
        <f t="shared" si="79"/>
        <v>79</v>
      </c>
      <c r="BM20">
        <f t="shared" si="79"/>
        <v>80</v>
      </c>
      <c r="BN20">
        <f t="shared" si="79"/>
        <v>81</v>
      </c>
      <c r="BO20">
        <f t="shared" si="79"/>
        <v>82</v>
      </c>
      <c r="BP20">
        <f t="shared" si="79"/>
        <v>83</v>
      </c>
      <c r="BQ20">
        <f t="shared" ref="BQ20:BW20" si="80">BP20+1</f>
        <v>84</v>
      </c>
      <c r="BR20">
        <f t="shared" si="80"/>
        <v>85</v>
      </c>
      <c r="BS20">
        <f t="shared" si="80"/>
        <v>86</v>
      </c>
      <c r="BT20">
        <f t="shared" si="80"/>
        <v>87</v>
      </c>
      <c r="BU20">
        <f t="shared" si="80"/>
        <v>88</v>
      </c>
      <c r="BV20">
        <f t="shared" si="80"/>
        <v>89</v>
      </c>
      <c r="BW20">
        <f t="shared" si="80"/>
        <v>90</v>
      </c>
    </row>
    <row r="21" spans="2:76" x14ac:dyDescent="0.15">
      <c r="B21" t="s">
        <v>56</v>
      </c>
      <c r="C21">
        <v>200</v>
      </c>
      <c r="L21">
        <v>350</v>
      </c>
      <c r="U21">
        <v>450</v>
      </c>
      <c r="AD21">
        <v>500</v>
      </c>
      <c r="AM21">
        <v>500</v>
      </c>
      <c r="AV21">
        <v>450</v>
      </c>
      <c r="BE21">
        <v>300</v>
      </c>
    </row>
    <row r="22" spans="2:76" x14ac:dyDescent="0.15">
      <c r="B22" t="s">
        <v>57</v>
      </c>
      <c r="C22">
        <v>25</v>
      </c>
      <c r="D22">
        <v>25</v>
      </c>
      <c r="E22">
        <v>25</v>
      </c>
      <c r="F22">
        <v>25</v>
      </c>
      <c r="G22">
        <v>25</v>
      </c>
      <c r="H22">
        <v>25</v>
      </c>
      <c r="I22">
        <v>25</v>
      </c>
      <c r="J22">
        <v>25</v>
      </c>
      <c r="K22">
        <v>20</v>
      </c>
      <c r="L22">
        <v>20</v>
      </c>
      <c r="M22">
        <v>20</v>
      </c>
      <c r="N22">
        <v>20</v>
      </c>
      <c r="O22">
        <v>20</v>
      </c>
      <c r="P22">
        <v>20</v>
      </c>
      <c r="Q22">
        <v>20</v>
      </c>
      <c r="R22">
        <v>20</v>
      </c>
      <c r="S22">
        <v>20</v>
      </c>
      <c r="T22">
        <v>20</v>
      </c>
      <c r="U22">
        <v>20</v>
      </c>
      <c r="V22">
        <v>20</v>
      </c>
      <c r="W22">
        <v>20</v>
      </c>
      <c r="X22">
        <v>20</v>
      </c>
      <c r="Y22">
        <v>20</v>
      </c>
      <c r="Z22">
        <v>20</v>
      </c>
      <c r="AA22">
        <v>20</v>
      </c>
      <c r="AB22">
        <v>20</v>
      </c>
      <c r="AC22">
        <v>20</v>
      </c>
      <c r="AD22">
        <v>20</v>
      </c>
      <c r="AE22">
        <v>20</v>
      </c>
      <c r="AF22">
        <v>20</v>
      </c>
      <c r="AG22">
        <v>20</v>
      </c>
      <c r="AH22">
        <v>20</v>
      </c>
      <c r="AI22">
        <v>20</v>
      </c>
      <c r="AJ22">
        <v>20</v>
      </c>
      <c r="AK22">
        <v>20</v>
      </c>
      <c r="AL22">
        <v>20</v>
      </c>
      <c r="AM22">
        <v>20</v>
      </c>
      <c r="AN22">
        <v>20</v>
      </c>
      <c r="AO22">
        <v>20</v>
      </c>
      <c r="AP22">
        <v>20</v>
      </c>
      <c r="AQ22">
        <v>20</v>
      </c>
      <c r="AR22">
        <v>20</v>
      </c>
      <c r="AS22">
        <v>20</v>
      </c>
      <c r="AT22">
        <v>20</v>
      </c>
      <c r="AU22">
        <v>20</v>
      </c>
      <c r="AV22">
        <v>20</v>
      </c>
      <c r="AW22">
        <v>20</v>
      </c>
      <c r="AX22">
        <v>20</v>
      </c>
      <c r="AY22">
        <v>20</v>
      </c>
      <c r="AZ22">
        <v>20</v>
      </c>
      <c r="BA22">
        <v>20</v>
      </c>
      <c r="BB22">
        <v>20</v>
      </c>
      <c r="BC22">
        <v>20</v>
      </c>
      <c r="BD22">
        <v>20</v>
      </c>
      <c r="BE22">
        <v>10</v>
      </c>
      <c r="BF22">
        <v>10</v>
      </c>
      <c r="BG22">
        <v>10</v>
      </c>
      <c r="BH22">
        <v>10</v>
      </c>
      <c r="BI22">
        <v>10</v>
      </c>
      <c r="BJ22">
        <v>10</v>
      </c>
    </row>
    <row r="23" spans="2:76" x14ac:dyDescent="0.15">
      <c r="B23" t="s">
        <v>58</v>
      </c>
      <c r="C23">
        <v>0</v>
      </c>
      <c r="F23">
        <v>15</v>
      </c>
      <c r="H23">
        <v>15</v>
      </c>
      <c r="J23">
        <v>15</v>
      </c>
      <c r="L23">
        <v>0</v>
      </c>
      <c r="O23">
        <v>15</v>
      </c>
      <c r="Q23">
        <v>15</v>
      </c>
      <c r="S23">
        <v>15</v>
      </c>
      <c r="U23">
        <v>0</v>
      </c>
      <c r="X23">
        <v>15</v>
      </c>
      <c r="Z23">
        <v>15</v>
      </c>
      <c r="AB23">
        <v>15</v>
      </c>
      <c r="AD23">
        <v>0</v>
      </c>
      <c r="AG23">
        <v>15</v>
      </c>
      <c r="AI23">
        <v>15</v>
      </c>
      <c r="AK23">
        <v>15</v>
      </c>
      <c r="AM23">
        <v>0</v>
      </c>
      <c r="AP23">
        <v>15</v>
      </c>
      <c r="AR23">
        <v>15</v>
      </c>
      <c r="AT23">
        <v>15</v>
      </c>
      <c r="AV23">
        <v>0</v>
      </c>
      <c r="AY23">
        <v>15</v>
      </c>
      <c r="BA23">
        <v>15</v>
      </c>
      <c r="BC23">
        <v>15</v>
      </c>
      <c r="BE23">
        <v>0</v>
      </c>
      <c r="BH23">
        <v>15</v>
      </c>
      <c r="BJ23">
        <v>15</v>
      </c>
    </row>
    <row r="24" spans="2:76" x14ac:dyDescent="0.15">
      <c r="B24" t="s">
        <v>82</v>
      </c>
      <c r="C24">
        <v>15</v>
      </c>
      <c r="D24">
        <v>15</v>
      </c>
      <c r="E24">
        <v>15</v>
      </c>
      <c r="F24">
        <v>15</v>
      </c>
      <c r="G24">
        <v>15</v>
      </c>
      <c r="H24">
        <v>15</v>
      </c>
      <c r="I24">
        <v>15</v>
      </c>
      <c r="J24">
        <v>15</v>
      </c>
      <c r="K24">
        <v>15</v>
      </c>
      <c r="L24">
        <v>15</v>
      </c>
      <c r="M24">
        <v>15</v>
      </c>
      <c r="N24">
        <v>15</v>
      </c>
      <c r="O24">
        <v>15</v>
      </c>
      <c r="P24">
        <v>15</v>
      </c>
      <c r="Q24">
        <v>15</v>
      </c>
      <c r="R24">
        <v>15</v>
      </c>
      <c r="S24">
        <v>15</v>
      </c>
      <c r="T24">
        <v>15</v>
      </c>
      <c r="U24">
        <v>20</v>
      </c>
      <c r="V24">
        <v>20</v>
      </c>
      <c r="W24">
        <v>20</v>
      </c>
      <c r="X24">
        <v>20</v>
      </c>
      <c r="Y24">
        <v>20</v>
      </c>
      <c r="Z24">
        <v>20</v>
      </c>
      <c r="AA24">
        <v>20</v>
      </c>
      <c r="AB24">
        <v>20</v>
      </c>
      <c r="AC24">
        <v>20</v>
      </c>
      <c r="AD24">
        <v>20</v>
      </c>
      <c r="AE24">
        <v>20</v>
      </c>
      <c r="AF24">
        <v>20</v>
      </c>
      <c r="AG24">
        <v>20</v>
      </c>
      <c r="AH24">
        <v>20</v>
      </c>
      <c r="AI24">
        <v>20</v>
      </c>
      <c r="AJ24">
        <v>20</v>
      </c>
      <c r="AK24">
        <v>20</v>
      </c>
      <c r="AL24">
        <v>20</v>
      </c>
      <c r="AM24">
        <v>20</v>
      </c>
      <c r="AN24">
        <v>20</v>
      </c>
      <c r="AO24">
        <v>20</v>
      </c>
      <c r="AP24">
        <v>20</v>
      </c>
      <c r="AQ24">
        <v>20</v>
      </c>
      <c r="AR24">
        <v>20</v>
      </c>
      <c r="AS24">
        <v>20</v>
      </c>
      <c r="AT24">
        <v>20</v>
      </c>
      <c r="AU24">
        <v>20</v>
      </c>
      <c r="AV24">
        <v>20</v>
      </c>
      <c r="AW24">
        <v>20</v>
      </c>
      <c r="AX24">
        <v>20</v>
      </c>
      <c r="AY24">
        <v>20</v>
      </c>
      <c r="AZ24">
        <v>20</v>
      </c>
      <c r="BA24">
        <v>20</v>
      </c>
      <c r="BB24">
        <v>20</v>
      </c>
      <c r="BC24">
        <v>20</v>
      </c>
      <c r="BD24">
        <v>20</v>
      </c>
      <c r="BE24">
        <v>15</v>
      </c>
      <c r="BF24">
        <v>15</v>
      </c>
      <c r="BG24">
        <v>15</v>
      </c>
      <c r="BH24">
        <v>15</v>
      </c>
      <c r="BI24">
        <v>15</v>
      </c>
      <c r="BJ24">
        <v>15</v>
      </c>
    </row>
    <row r="25" spans="2:76" x14ac:dyDescent="0.15">
      <c r="B25" t="s">
        <v>41</v>
      </c>
      <c r="C25">
        <f>SUM(C21:C24)</f>
        <v>240</v>
      </c>
      <c r="D25">
        <f t="shared" ref="D25:BO25" si="81">SUM(D21:D24)</f>
        <v>40</v>
      </c>
      <c r="E25">
        <f t="shared" si="81"/>
        <v>40</v>
      </c>
      <c r="F25">
        <f t="shared" si="81"/>
        <v>55</v>
      </c>
      <c r="G25">
        <f t="shared" si="81"/>
        <v>40</v>
      </c>
      <c r="H25">
        <f t="shared" si="81"/>
        <v>55</v>
      </c>
      <c r="I25">
        <f t="shared" si="81"/>
        <v>40</v>
      </c>
      <c r="J25">
        <f t="shared" si="81"/>
        <v>55</v>
      </c>
      <c r="K25">
        <f t="shared" si="81"/>
        <v>35</v>
      </c>
      <c r="L25">
        <f>SUM(L21:L24)</f>
        <v>385</v>
      </c>
      <c r="M25">
        <f t="shared" si="81"/>
        <v>35</v>
      </c>
      <c r="N25">
        <f t="shared" si="81"/>
        <v>35</v>
      </c>
      <c r="O25">
        <f t="shared" si="81"/>
        <v>50</v>
      </c>
      <c r="P25">
        <f t="shared" si="81"/>
        <v>35</v>
      </c>
      <c r="Q25">
        <f t="shared" si="81"/>
        <v>50</v>
      </c>
      <c r="R25">
        <f t="shared" si="81"/>
        <v>35</v>
      </c>
      <c r="S25">
        <f t="shared" si="81"/>
        <v>50</v>
      </c>
      <c r="T25">
        <f t="shared" si="81"/>
        <v>35</v>
      </c>
      <c r="U25">
        <f t="shared" si="81"/>
        <v>490</v>
      </c>
      <c r="V25">
        <f t="shared" si="81"/>
        <v>40</v>
      </c>
      <c r="W25">
        <f t="shared" si="81"/>
        <v>40</v>
      </c>
      <c r="X25">
        <f t="shared" si="81"/>
        <v>55</v>
      </c>
      <c r="Y25">
        <f t="shared" si="81"/>
        <v>40</v>
      </c>
      <c r="Z25">
        <f t="shared" si="81"/>
        <v>55</v>
      </c>
      <c r="AA25">
        <f t="shared" si="81"/>
        <v>40</v>
      </c>
      <c r="AB25">
        <f t="shared" si="81"/>
        <v>55</v>
      </c>
      <c r="AC25">
        <f t="shared" si="81"/>
        <v>40</v>
      </c>
      <c r="AD25">
        <f t="shared" si="81"/>
        <v>540</v>
      </c>
      <c r="AE25">
        <f t="shared" si="81"/>
        <v>40</v>
      </c>
      <c r="AF25">
        <f t="shared" si="81"/>
        <v>40</v>
      </c>
      <c r="AG25">
        <f t="shared" si="81"/>
        <v>55</v>
      </c>
      <c r="AH25">
        <f t="shared" si="81"/>
        <v>40</v>
      </c>
      <c r="AI25">
        <f t="shared" si="81"/>
        <v>55</v>
      </c>
      <c r="AJ25">
        <f t="shared" si="81"/>
        <v>40</v>
      </c>
      <c r="AK25">
        <f t="shared" si="81"/>
        <v>55</v>
      </c>
      <c r="AL25">
        <f t="shared" si="81"/>
        <v>40</v>
      </c>
      <c r="AM25">
        <f t="shared" si="81"/>
        <v>540</v>
      </c>
      <c r="AN25">
        <f t="shared" si="81"/>
        <v>40</v>
      </c>
      <c r="AO25">
        <f t="shared" si="81"/>
        <v>40</v>
      </c>
      <c r="AP25">
        <f t="shared" si="81"/>
        <v>55</v>
      </c>
      <c r="AQ25">
        <f t="shared" si="81"/>
        <v>40</v>
      </c>
      <c r="AR25">
        <f t="shared" si="81"/>
        <v>55</v>
      </c>
      <c r="AS25">
        <f t="shared" si="81"/>
        <v>40</v>
      </c>
      <c r="AT25">
        <f t="shared" si="81"/>
        <v>55</v>
      </c>
      <c r="AU25">
        <f t="shared" si="81"/>
        <v>40</v>
      </c>
      <c r="AV25">
        <f t="shared" si="81"/>
        <v>490</v>
      </c>
      <c r="AW25">
        <f t="shared" si="81"/>
        <v>40</v>
      </c>
      <c r="AX25">
        <f t="shared" si="81"/>
        <v>40</v>
      </c>
      <c r="AY25">
        <f t="shared" si="81"/>
        <v>55</v>
      </c>
      <c r="AZ25">
        <f t="shared" si="81"/>
        <v>40</v>
      </c>
      <c r="BA25">
        <f t="shared" si="81"/>
        <v>55</v>
      </c>
      <c r="BB25">
        <f t="shared" si="81"/>
        <v>40</v>
      </c>
      <c r="BC25">
        <f t="shared" si="81"/>
        <v>55</v>
      </c>
      <c r="BD25">
        <f t="shared" si="81"/>
        <v>40</v>
      </c>
      <c r="BE25">
        <f t="shared" si="81"/>
        <v>325</v>
      </c>
      <c r="BF25">
        <f t="shared" si="81"/>
        <v>25</v>
      </c>
      <c r="BG25">
        <f t="shared" si="81"/>
        <v>25</v>
      </c>
      <c r="BH25">
        <f t="shared" si="81"/>
        <v>40</v>
      </c>
      <c r="BI25">
        <f t="shared" si="81"/>
        <v>25</v>
      </c>
      <c r="BJ25">
        <f t="shared" si="81"/>
        <v>40</v>
      </c>
      <c r="BK25">
        <f t="shared" si="81"/>
        <v>0</v>
      </c>
      <c r="BL25">
        <f t="shared" si="81"/>
        <v>0</v>
      </c>
      <c r="BM25">
        <f t="shared" si="81"/>
        <v>0</v>
      </c>
      <c r="BN25">
        <f t="shared" si="81"/>
        <v>0</v>
      </c>
      <c r="BO25">
        <f t="shared" si="81"/>
        <v>0</v>
      </c>
      <c r="BP25">
        <f t="shared" ref="BP25:BW25" si="82">SUM(BP21:BP24)</f>
        <v>0</v>
      </c>
      <c r="BQ25">
        <f t="shared" si="82"/>
        <v>0</v>
      </c>
      <c r="BR25">
        <f t="shared" si="82"/>
        <v>0</v>
      </c>
      <c r="BS25">
        <f t="shared" si="82"/>
        <v>0</v>
      </c>
      <c r="BT25">
        <f t="shared" si="82"/>
        <v>0</v>
      </c>
      <c r="BU25">
        <f t="shared" si="82"/>
        <v>0</v>
      </c>
      <c r="BV25">
        <f t="shared" si="82"/>
        <v>0</v>
      </c>
      <c r="BW25">
        <f t="shared" si="82"/>
        <v>0</v>
      </c>
      <c r="BX25" s="61">
        <f>SUM(C25:BW25)</f>
        <v>5310</v>
      </c>
    </row>
    <row r="26" spans="2:76" x14ac:dyDescent="0.15">
      <c r="C26">
        <f>C25-(SUM(C4:C7))</f>
        <v>5</v>
      </c>
      <c r="D26">
        <f>D25-(SUM(D4:D7))</f>
        <v>5</v>
      </c>
      <c r="E26">
        <f t="shared" ref="E26:BO26" si="83">E25-(SUM(E4:E7))</f>
        <v>5</v>
      </c>
      <c r="F26">
        <f t="shared" si="83"/>
        <v>5</v>
      </c>
      <c r="G26">
        <f t="shared" si="83"/>
        <v>5</v>
      </c>
      <c r="H26">
        <f t="shared" si="83"/>
        <v>5</v>
      </c>
      <c r="I26">
        <f t="shared" si="83"/>
        <v>5</v>
      </c>
      <c r="J26">
        <f t="shared" si="83"/>
        <v>10</v>
      </c>
      <c r="K26">
        <f t="shared" si="83"/>
        <v>5</v>
      </c>
      <c r="L26">
        <f t="shared" si="83"/>
        <v>5</v>
      </c>
      <c r="M26">
        <f t="shared" si="83"/>
        <v>5</v>
      </c>
      <c r="N26">
        <f t="shared" si="83"/>
        <v>5</v>
      </c>
      <c r="O26">
        <f t="shared" si="83"/>
        <v>5</v>
      </c>
      <c r="P26">
        <f t="shared" si="83"/>
        <v>5</v>
      </c>
      <c r="Q26">
        <f t="shared" si="83"/>
        <v>5</v>
      </c>
      <c r="R26">
        <f t="shared" si="83"/>
        <v>5</v>
      </c>
      <c r="S26">
        <f t="shared" si="83"/>
        <v>5</v>
      </c>
      <c r="T26">
        <f t="shared" si="83"/>
        <v>15</v>
      </c>
      <c r="U26">
        <f t="shared" si="83"/>
        <v>70</v>
      </c>
      <c r="V26">
        <f t="shared" si="83"/>
        <v>20</v>
      </c>
      <c r="W26">
        <f t="shared" si="83"/>
        <v>20</v>
      </c>
      <c r="X26">
        <f t="shared" si="83"/>
        <v>20</v>
      </c>
      <c r="Y26">
        <f t="shared" si="83"/>
        <v>20</v>
      </c>
      <c r="Z26">
        <f t="shared" si="83"/>
        <v>20</v>
      </c>
      <c r="AA26">
        <f t="shared" si="83"/>
        <v>20</v>
      </c>
      <c r="AB26">
        <f t="shared" si="83"/>
        <v>20</v>
      </c>
      <c r="AC26">
        <f t="shared" si="83"/>
        <v>20</v>
      </c>
      <c r="AD26">
        <f t="shared" si="83"/>
        <v>120</v>
      </c>
      <c r="AE26">
        <f t="shared" si="83"/>
        <v>20</v>
      </c>
      <c r="AF26">
        <f t="shared" si="83"/>
        <v>20</v>
      </c>
      <c r="AG26">
        <f t="shared" si="83"/>
        <v>20</v>
      </c>
      <c r="AH26">
        <f t="shared" si="83"/>
        <v>20</v>
      </c>
      <c r="AI26">
        <f t="shared" si="83"/>
        <v>20</v>
      </c>
      <c r="AJ26">
        <f t="shared" si="83"/>
        <v>20</v>
      </c>
      <c r="AK26">
        <f t="shared" si="83"/>
        <v>20</v>
      </c>
      <c r="AL26">
        <f t="shared" si="83"/>
        <v>20</v>
      </c>
      <c r="AM26">
        <f t="shared" si="83"/>
        <v>120</v>
      </c>
      <c r="AN26">
        <f t="shared" si="83"/>
        <v>20</v>
      </c>
      <c r="AO26">
        <f t="shared" si="83"/>
        <v>20</v>
      </c>
      <c r="AP26">
        <f t="shared" si="83"/>
        <v>20</v>
      </c>
      <c r="AQ26">
        <f t="shared" si="83"/>
        <v>20</v>
      </c>
      <c r="AR26">
        <f t="shared" si="83"/>
        <v>20</v>
      </c>
      <c r="AS26">
        <f t="shared" si="83"/>
        <v>20</v>
      </c>
      <c r="AT26">
        <f t="shared" si="83"/>
        <v>20</v>
      </c>
      <c r="AU26">
        <f t="shared" si="83"/>
        <v>20</v>
      </c>
      <c r="AV26">
        <f t="shared" si="83"/>
        <v>70</v>
      </c>
      <c r="AW26">
        <f t="shared" si="83"/>
        <v>20</v>
      </c>
      <c r="AX26">
        <f t="shared" si="83"/>
        <v>20</v>
      </c>
      <c r="AY26">
        <f t="shared" si="83"/>
        <v>20</v>
      </c>
      <c r="AZ26">
        <f t="shared" si="83"/>
        <v>20</v>
      </c>
      <c r="BA26">
        <f t="shared" si="83"/>
        <v>20</v>
      </c>
      <c r="BB26">
        <f t="shared" si="83"/>
        <v>20</v>
      </c>
      <c r="BC26">
        <f t="shared" si="83"/>
        <v>20</v>
      </c>
      <c r="BD26">
        <f t="shared" si="83"/>
        <v>20</v>
      </c>
      <c r="BE26">
        <f t="shared" si="83"/>
        <v>105</v>
      </c>
      <c r="BF26">
        <f t="shared" si="83"/>
        <v>5</v>
      </c>
      <c r="BG26">
        <f t="shared" si="83"/>
        <v>5</v>
      </c>
      <c r="BH26">
        <f t="shared" si="83"/>
        <v>5</v>
      </c>
      <c r="BI26">
        <f t="shared" si="83"/>
        <v>5</v>
      </c>
      <c r="BJ26">
        <f t="shared" si="83"/>
        <v>5</v>
      </c>
      <c r="BK26">
        <f t="shared" si="83"/>
        <v>0</v>
      </c>
      <c r="BL26">
        <f t="shared" si="83"/>
        <v>0</v>
      </c>
      <c r="BM26">
        <f t="shared" si="83"/>
        <v>0</v>
      </c>
      <c r="BN26">
        <f t="shared" si="83"/>
        <v>0</v>
      </c>
      <c r="BO26">
        <f t="shared" si="83"/>
        <v>0</v>
      </c>
      <c r="BP26">
        <f t="shared" ref="BP26:BW26" si="84">BP25-(SUM(BP4:BP7))</f>
        <v>0</v>
      </c>
      <c r="BQ26">
        <f t="shared" si="84"/>
        <v>0</v>
      </c>
      <c r="BR26">
        <f t="shared" si="84"/>
        <v>0</v>
      </c>
      <c r="BS26">
        <f t="shared" si="84"/>
        <v>0</v>
      </c>
      <c r="BT26">
        <f t="shared" si="84"/>
        <v>0</v>
      </c>
      <c r="BU26">
        <f t="shared" si="84"/>
        <v>0</v>
      </c>
      <c r="BV26">
        <f t="shared" si="84"/>
        <v>0</v>
      </c>
      <c r="BW26">
        <f t="shared" si="84"/>
        <v>0</v>
      </c>
      <c r="BX26" s="61">
        <f>SUM(C26:BW26)</f>
        <v>1255</v>
      </c>
    </row>
  </sheetData>
  <sheetProtection algorithmName="SHA-512" hashValue="CDK2Mj9m58n3CtlRubT46UHZAbXrdDrlqGWDD/HCs/xQz+IC6jqabggDmwjuqjx7qQsHGWJZUWQfTLstYUQplA==" saltValue="s4VTXxD6p64UYOt0hCcBhA==" spinCount="100000" sheet="1" objects="1" scenarios="1"/>
  <phoneticPr fontId="3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E52B2-FDB1-4D81-AA92-D36C3D8E6C70}">
  <dimension ref="B2:Z7"/>
  <sheetViews>
    <sheetView showGridLines="0" zoomScale="130" zoomScaleNormal="130" workbookViewId="0"/>
  </sheetViews>
  <sheetFormatPr defaultRowHeight="12" x14ac:dyDescent="0.15"/>
  <cols>
    <col min="3" max="3" width="2.6640625" bestFit="1" customWidth="1"/>
    <col min="4" max="6" width="3.88671875" bestFit="1" customWidth="1"/>
    <col min="7" max="7" width="3.88671875" customWidth="1"/>
    <col min="8" max="9" width="3.88671875" bestFit="1" customWidth="1"/>
    <col min="10" max="12" width="3.6640625" bestFit="1" customWidth="1"/>
    <col min="13" max="24" width="3.88671875" bestFit="1" customWidth="1"/>
    <col min="25" max="25" width="3.6640625" bestFit="1" customWidth="1"/>
    <col min="26" max="26" width="9.33203125" bestFit="1" customWidth="1"/>
  </cols>
  <sheetData>
    <row r="2" spans="2:26" s="152" customFormat="1" x14ac:dyDescent="0.15">
      <c r="B2" s="152" t="s">
        <v>27</v>
      </c>
    </row>
    <row r="3" spans="2:26" s="152" customFormat="1" x14ac:dyDescent="0.15">
      <c r="B3" s="153" t="s">
        <v>17</v>
      </c>
      <c r="C3" s="153">
        <v>0</v>
      </c>
      <c r="D3" s="153">
        <v>1</v>
      </c>
      <c r="E3" s="153">
        <f>D3+1</f>
        <v>2</v>
      </c>
      <c r="F3" s="153">
        <f>E3+1</f>
        <v>3</v>
      </c>
      <c r="G3" s="153">
        <f t="shared" ref="G3:T3" si="0">F3+1</f>
        <v>4</v>
      </c>
      <c r="H3" s="153">
        <f t="shared" si="0"/>
        <v>5</v>
      </c>
      <c r="I3" s="153">
        <f t="shared" si="0"/>
        <v>6</v>
      </c>
      <c r="J3" s="153">
        <f t="shared" si="0"/>
        <v>7</v>
      </c>
      <c r="K3" s="153">
        <f t="shared" si="0"/>
        <v>8</v>
      </c>
      <c r="L3" s="153">
        <f t="shared" si="0"/>
        <v>9</v>
      </c>
      <c r="M3" s="153">
        <f t="shared" si="0"/>
        <v>10</v>
      </c>
      <c r="N3" s="153">
        <f t="shared" si="0"/>
        <v>11</v>
      </c>
      <c r="O3" s="153">
        <f t="shared" si="0"/>
        <v>12</v>
      </c>
      <c r="P3" s="153">
        <f t="shared" si="0"/>
        <v>13</v>
      </c>
      <c r="Q3" s="153">
        <f t="shared" si="0"/>
        <v>14</v>
      </c>
      <c r="R3" s="153">
        <f t="shared" si="0"/>
        <v>15</v>
      </c>
      <c r="S3" s="153">
        <f t="shared" si="0"/>
        <v>16</v>
      </c>
      <c r="T3" s="153">
        <f t="shared" si="0"/>
        <v>17</v>
      </c>
      <c r="U3" s="153">
        <f>T3+1</f>
        <v>18</v>
      </c>
      <c r="V3" s="153">
        <f>U3+1</f>
        <v>19</v>
      </c>
      <c r="W3" s="153">
        <f t="shared" ref="W3:Y3" si="1">V3+1</f>
        <v>20</v>
      </c>
      <c r="X3" s="153">
        <f t="shared" si="1"/>
        <v>21</v>
      </c>
      <c r="Y3" s="153">
        <f t="shared" si="1"/>
        <v>22</v>
      </c>
    </row>
    <row r="4" spans="2:26" s="155" customFormat="1" ht="85.2" x14ac:dyDescent="0.15">
      <c r="B4" s="154" t="s">
        <v>28</v>
      </c>
      <c r="C4" s="154"/>
      <c r="D4" s="154" t="s">
        <v>29</v>
      </c>
      <c r="E4" s="154"/>
      <c r="F4" s="154" t="s">
        <v>30</v>
      </c>
      <c r="G4" s="154"/>
      <c r="H4" s="154"/>
      <c r="I4" s="154" t="s">
        <v>31</v>
      </c>
      <c r="J4" s="154"/>
      <c r="K4" s="154"/>
      <c r="L4" s="154"/>
      <c r="M4" s="154"/>
      <c r="N4" s="154"/>
      <c r="O4" s="154" t="s">
        <v>32</v>
      </c>
      <c r="P4" s="154"/>
      <c r="Q4" s="154"/>
      <c r="R4" s="154" t="s">
        <v>33</v>
      </c>
      <c r="S4" s="154"/>
      <c r="T4" s="154"/>
      <c r="U4" s="154" t="s">
        <v>34</v>
      </c>
      <c r="V4" s="154"/>
      <c r="W4" s="154"/>
      <c r="X4" s="154"/>
      <c r="Y4" s="154" t="s">
        <v>35</v>
      </c>
    </row>
    <row r="5" spans="2:26" s="152" customFormat="1" x14ac:dyDescent="0.15">
      <c r="B5" s="153" t="s">
        <v>36</v>
      </c>
      <c r="C5" s="153">
        <v>0</v>
      </c>
      <c r="D5" s="156">
        <v>10</v>
      </c>
      <c r="E5" s="156"/>
      <c r="F5" s="156">
        <v>10</v>
      </c>
      <c r="G5" s="156"/>
      <c r="H5" s="156"/>
      <c r="I5" s="156">
        <v>10</v>
      </c>
      <c r="J5" s="156"/>
      <c r="K5" s="156"/>
      <c r="L5" s="156"/>
      <c r="M5" s="156"/>
      <c r="N5" s="156"/>
      <c r="O5" s="156">
        <v>10</v>
      </c>
      <c r="P5" s="156"/>
      <c r="Q5" s="156"/>
      <c r="R5" s="156">
        <v>10</v>
      </c>
      <c r="S5" s="156"/>
      <c r="T5" s="156"/>
      <c r="U5" s="156">
        <v>30</v>
      </c>
      <c r="V5" s="156"/>
      <c r="W5" s="156"/>
      <c r="X5" s="156"/>
      <c r="Y5" s="156"/>
      <c r="Z5" s="157">
        <f>SUM(D5:Y5)</f>
        <v>80</v>
      </c>
    </row>
    <row r="6" spans="2:26" s="152" customFormat="1" x14ac:dyDescent="0.15">
      <c r="B6" s="153" t="s">
        <v>37</v>
      </c>
      <c r="C6" s="153">
        <v>0</v>
      </c>
      <c r="D6" s="156">
        <v>35</v>
      </c>
      <c r="E6" s="156">
        <v>35</v>
      </c>
      <c r="F6" s="156">
        <v>20</v>
      </c>
      <c r="G6" s="156">
        <v>20</v>
      </c>
      <c r="H6" s="156">
        <v>20</v>
      </c>
      <c r="I6" s="156">
        <v>35</v>
      </c>
      <c r="J6" s="156">
        <v>35</v>
      </c>
      <c r="K6" s="156">
        <v>35</v>
      </c>
      <c r="L6" s="156">
        <v>35</v>
      </c>
      <c r="M6" s="156">
        <v>35</v>
      </c>
      <c r="N6" s="156">
        <v>35</v>
      </c>
      <c r="O6" s="156">
        <v>50</v>
      </c>
      <c r="P6" s="156">
        <v>50</v>
      </c>
      <c r="Q6" s="156">
        <v>50</v>
      </c>
      <c r="R6" s="156">
        <v>50</v>
      </c>
      <c r="S6" s="156">
        <v>50</v>
      </c>
      <c r="T6" s="156">
        <v>50</v>
      </c>
      <c r="U6" s="156">
        <v>90</v>
      </c>
      <c r="V6" s="156">
        <v>90</v>
      </c>
      <c r="W6" s="156">
        <v>90</v>
      </c>
      <c r="X6" s="156">
        <v>90</v>
      </c>
      <c r="Y6" s="156"/>
      <c r="Z6" s="157">
        <f>SUM(D6:Y6)</f>
        <v>1000</v>
      </c>
    </row>
    <row r="7" spans="2:26" s="152" customFormat="1" x14ac:dyDescent="0.15">
      <c r="B7" s="153" t="s">
        <v>41</v>
      </c>
      <c r="C7" s="153">
        <v>0</v>
      </c>
      <c r="D7" s="156">
        <f>D5+D6</f>
        <v>45</v>
      </c>
      <c r="E7" s="156">
        <f t="shared" ref="E7:X7" si="2">E5+E6</f>
        <v>35</v>
      </c>
      <c r="F7" s="156">
        <f t="shared" si="2"/>
        <v>30</v>
      </c>
      <c r="G7" s="156">
        <f t="shared" si="2"/>
        <v>20</v>
      </c>
      <c r="H7" s="156">
        <f t="shared" si="2"/>
        <v>20</v>
      </c>
      <c r="I7" s="156">
        <f t="shared" si="2"/>
        <v>45</v>
      </c>
      <c r="J7" s="156">
        <f t="shared" si="2"/>
        <v>35</v>
      </c>
      <c r="K7" s="156">
        <f t="shared" si="2"/>
        <v>35</v>
      </c>
      <c r="L7" s="156">
        <f t="shared" si="2"/>
        <v>35</v>
      </c>
      <c r="M7" s="156">
        <f t="shared" si="2"/>
        <v>35</v>
      </c>
      <c r="N7" s="156">
        <f t="shared" si="2"/>
        <v>35</v>
      </c>
      <c r="O7" s="156">
        <f t="shared" si="2"/>
        <v>60</v>
      </c>
      <c r="P7" s="156">
        <f t="shared" si="2"/>
        <v>50</v>
      </c>
      <c r="Q7" s="156">
        <f t="shared" si="2"/>
        <v>50</v>
      </c>
      <c r="R7" s="156">
        <f t="shared" si="2"/>
        <v>60</v>
      </c>
      <c r="S7" s="156">
        <f t="shared" si="2"/>
        <v>50</v>
      </c>
      <c r="T7" s="156">
        <f t="shared" si="2"/>
        <v>50</v>
      </c>
      <c r="U7" s="156">
        <f t="shared" si="2"/>
        <v>120</v>
      </c>
      <c r="V7" s="156">
        <f t="shared" si="2"/>
        <v>90</v>
      </c>
      <c r="W7" s="156">
        <f t="shared" si="2"/>
        <v>90</v>
      </c>
      <c r="X7" s="156">
        <f t="shared" si="2"/>
        <v>90</v>
      </c>
      <c r="Y7" s="156"/>
      <c r="Z7" s="157">
        <f>Z6+Z5</f>
        <v>1080</v>
      </c>
    </row>
  </sheetData>
  <sheetProtection algorithmName="SHA-512" hashValue="kYwuw9Wfc6a3lWmViwefyD1tG50c9e7l4JIzif38NO1Uh2MyvACdGo96g9bnnOxKeVwCoPe/j9XPvZ+8SyW0Rw==" saltValue="N7rmoBNrKAVn/9UXkMBY8g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F2FD-2590-4EE8-B4C0-D1CF218CEB03}">
  <dimension ref="B3:BX8"/>
  <sheetViews>
    <sheetView showGridLines="0" zoomScaleNormal="100" workbookViewId="0"/>
  </sheetViews>
  <sheetFormatPr defaultRowHeight="12" x14ac:dyDescent="0.15"/>
  <cols>
    <col min="2" max="2" width="9.109375" bestFit="1" customWidth="1"/>
    <col min="3" max="3" width="4.6640625" bestFit="1" customWidth="1"/>
    <col min="4" max="10" width="3.6640625" bestFit="1" customWidth="1"/>
    <col min="11" max="12" width="4.6640625" bestFit="1" customWidth="1"/>
    <col min="13" max="14" width="3.6640625" bestFit="1" customWidth="1"/>
    <col min="15" max="15" width="4.6640625" bestFit="1" customWidth="1"/>
    <col min="16" max="16" width="3.6640625" bestFit="1" customWidth="1"/>
    <col min="17" max="17" width="4.6640625" bestFit="1" customWidth="1"/>
    <col min="18" max="18" width="3.6640625" bestFit="1" customWidth="1"/>
    <col min="19" max="19" width="4.6640625" bestFit="1" customWidth="1"/>
    <col min="20" max="20" width="3.6640625" bestFit="1" customWidth="1"/>
    <col min="21" max="21" width="4.6640625" bestFit="1" customWidth="1"/>
    <col min="22" max="26" width="3.6640625" bestFit="1" customWidth="1"/>
    <col min="27" max="27" width="4.6640625" bestFit="1" customWidth="1"/>
    <col min="28" max="29" width="3.6640625" bestFit="1" customWidth="1"/>
    <col min="30" max="31" width="4.6640625" bestFit="1" customWidth="1"/>
    <col min="32" max="32" width="3.6640625" bestFit="1" customWidth="1"/>
    <col min="33" max="33" width="4.6640625" bestFit="1" customWidth="1"/>
    <col min="34" max="34" width="3.6640625" bestFit="1" customWidth="1"/>
    <col min="35" max="35" width="4.6640625" bestFit="1" customWidth="1"/>
    <col min="36" max="38" width="3.6640625" bestFit="1" customWidth="1"/>
    <col min="39" max="39" width="4.6640625" bestFit="1" customWidth="1"/>
    <col min="40" max="42" width="3.6640625" bestFit="1" customWidth="1"/>
    <col min="43" max="43" width="4.6640625" bestFit="1" customWidth="1"/>
    <col min="44" max="44" width="3.6640625" bestFit="1" customWidth="1"/>
    <col min="45" max="45" width="4.6640625" bestFit="1" customWidth="1"/>
    <col min="46" max="47" width="3.6640625" bestFit="1" customWidth="1"/>
    <col min="48" max="48" width="4.6640625" bestFit="1" customWidth="1"/>
    <col min="49" max="50" width="3.6640625" bestFit="1" customWidth="1"/>
    <col min="51" max="51" width="4.6640625" bestFit="1" customWidth="1"/>
    <col min="52" max="56" width="3.6640625" bestFit="1" customWidth="1"/>
    <col min="57" max="57" width="4.6640625" bestFit="1" customWidth="1"/>
    <col min="58" max="58" width="3.6640625" bestFit="1" customWidth="1"/>
    <col min="59" max="59" width="4.6640625" bestFit="1" customWidth="1"/>
    <col min="60" max="75" width="3.6640625" bestFit="1" customWidth="1"/>
  </cols>
  <sheetData>
    <row r="3" spans="2:76" x14ac:dyDescent="0.15">
      <c r="B3" t="s">
        <v>80</v>
      </c>
      <c r="C3">
        <v>18</v>
      </c>
      <c r="D3">
        <f>C3+1</f>
        <v>19</v>
      </c>
      <c r="E3">
        <f t="shared" ref="E3:BP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si="0"/>
        <v>80</v>
      </c>
      <c r="BN3">
        <f t="shared" si="0"/>
        <v>81</v>
      </c>
      <c r="BO3">
        <f t="shared" si="0"/>
        <v>82</v>
      </c>
      <c r="BP3">
        <f t="shared" si="0"/>
        <v>83</v>
      </c>
      <c r="BQ3">
        <f t="shared" ref="BQ3:BW3" si="1">BP3+1</f>
        <v>84</v>
      </c>
      <c r="BR3">
        <f t="shared" si="1"/>
        <v>85</v>
      </c>
      <c r="BS3">
        <f t="shared" si="1"/>
        <v>86</v>
      </c>
      <c r="BT3">
        <f t="shared" si="1"/>
        <v>87</v>
      </c>
      <c r="BU3">
        <f t="shared" si="1"/>
        <v>88</v>
      </c>
      <c r="BV3">
        <f t="shared" si="1"/>
        <v>89</v>
      </c>
      <c r="BW3">
        <f t="shared" si="1"/>
        <v>90</v>
      </c>
    </row>
    <row r="4" spans="2:76" x14ac:dyDescent="0.15">
      <c r="B4" t="s">
        <v>88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10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10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10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10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10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10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10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10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10</v>
      </c>
      <c r="BV4">
        <v>0</v>
      </c>
      <c r="BW4">
        <v>0</v>
      </c>
    </row>
    <row r="5" spans="2:76" x14ac:dyDescent="0.15">
      <c r="B5" t="s">
        <v>89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10</v>
      </c>
      <c r="K5">
        <v>0</v>
      </c>
      <c r="L5">
        <v>0</v>
      </c>
      <c r="M5">
        <v>0</v>
      </c>
      <c r="N5">
        <v>0</v>
      </c>
      <c r="O5">
        <v>10</v>
      </c>
      <c r="P5">
        <v>0</v>
      </c>
      <c r="Q5">
        <v>0</v>
      </c>
      <c r="R5">
        <v>0</v>
      </c>
      <c r="S5">
        <v>0</v>
      </c>
      <c r="T5">
        <v>10</v>
      </c>
      <c r="U5">
        <v>0</v>
      </c>
      <c r="V5">
        <v>0</v>
      </c>
      <c r="W5">
        <v>0</v>
      </c>
      <c r="X5">
        <v>0</v>
      </c>
      <c r="Y5">
        <v>10</v>
      </c>
      <c r="Z5">
        <v>0</v>
      </c>
      <c r="AA5">
        <v>0</v>
      </c>
      <c r="AB5">
        <v>0</v>
      </c>
      <c r="AC5">
        <v>0</v>
      </c>
      <c r="AD5">
        <v>10</v>
      </c>
      <c r="AE5">
        <v>0</v>
      </c>
      <c r="AF5">
        <v>0</v>
      </c>
      <c r="AG5">
        <v>0</v>
      </c>
      <c r="AH5">
        <v>0</v>
      </c>
      <c r="AI5">
        <v>10</v>
      </c>
      <c r="AJ5">
        <v>0</v>
      </c>
      <c r="AK5">
        <v>0</v>
      </c>
      <c r="AL5">
        <v>0</v>
      </c>
      <c r="AM5">
        <v>0</v>
      </c>
      <c r="AN5">
        <v>10</v>
      </c>
      <c r="AO5">
        <v>0</v>
      </c>
      <c r="AP5">
        <v>0</v>
      </c>
      <c r="AQ5">
        <v>0</v>
      </c>
      <c r="AR5">
        <v>0</v>
      </c>
      <c r="AS5">
        <v>10</v>
      </c>
      <c r="AT5">
        <v>0</v>
      </c>
      <c r="AU5">
        <v>0</v>
      </c>
      <c r="AV5">
        <v>0</v>
      </c>
      <c r="AW5">
        <v>0</v>
      </c>
      <c r="AX5">
        <v>10</v>
      </c>
      <c r="AY5">
        <v>0</v>
      </c>
      <c r="AZ5">
        <v>0</v>
      </c>
      <c r="BA5">
        <v>0</v>
      </c>
      <c r="BB5">
        <v>0</v>
      </c>
      <c r="BC5">
        <v>10</v>
      </c>
      <c r="BD5">
        <v>0</v>
      </c>
      <c r="BE5">
        <v>0</v>
      </c>
      <c r="BF5">
        <v>0</v>
      </c>
      <c r="BG5">
        <v>0</v>
      </c>
      <c r="BH5">
        <v>10</v>
      </c>
      <c r="BI5">
        <v>0</v>
      </c>
      <c r="BJ5">
        <v>0</v>
      </c>
      <c r="BK5">
        <v>0</v>
      </c>
      <c r="BL5">
        <v>0</v>
      </c>
      <c r="BM5">
        <v>10</v>
      </c>
      <c r="BN5">
        <v>0</v>
      </c>
      <c r="BO5">
        <v>0</v>
      </c>
      <c r="BP5">
        <v>0</v>
      </c>
      <c r="BQ5">
        <v>0</v>
      </c>
      <c r="BR5">
        <v>10</v>
      </c>
      <c r="BS5">
        <v>0</v>
      </c>
      <c r="BT5">
        <v>0</v>
      </c>
      <c r="BU5">
        <v>0</v>
      </c>
      <c r="BV5">
        <v>0</v>
      </c>
      <c r="BW5">
        <v>10</v>
      </c>
    </row>
    <row r="6" spans="2:76" x14ac:dyDescent="0.15">
      <c r="B6" t="s">
        <v>90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20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10</v>
      </c>
      <c r="R6">
        <v>0</v>
      </c>
      <c r="S6">
        <v>0</v>
      </c>
      <c r="T6">
        <v>10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10</v>
      </c>
      <c r="AB6">
        <v>0</v>
      </c>
      <c r="AC6">
        <v>0</v>
      </c>
      <c r="AD6">
        <v>10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10</v>
      </c>
      <c r="AL6">
        <v>0</v>
      </c>
      <c r="AM6">
        <v>0</v>
      </c>
      <c r="AN6">
        <v>10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10</v>
      </c>
      <c r="AV6">
        <v>0</v>
      </c>
      <c r="AW6">
        <v>0</v>
      </c>
      <c r="AX6">
        <v>10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10</v>
      </c>
      <c r="BF6">
        <v>0</v>
      </c>
      <c r="BG6">
        <v>0</v>
      </c>
      <c r="BH6">
        <v>10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10</v>
      </c>
      <c r="BP6">
        <v>0</v>
      </c>
      <c r="BQ6">
        <v>0</v>
      </c>
      <c r="BR6">
        <v>10</v>
      </c>
      <c r="BS6">
        <v>0</v>
      </c>
      <c r="BT6">
        <v>0</v>
      </c>
      <c r="BU6">
        <v>0</v>
      </c>
      <c r="BV6">
        <v>0</v>
      </c>
      <c r="BW6">
        <v>0</v>
      </c>
    </row>
    <row r="7" spans="2:76" x14ac:dyDescent="0.15">
      <c r="B7" t="s">
        <v>91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10</v>
      </c>
      <c r="K7">
        <v>0</v>
      </c>
      <c r="L7">
        <v>0</v>
      </c>
      <c r="M7">
        <v>0</v>
      </c>
      <c r="N7">
        <v>0</v>
      </c>
      <c r="O7">
        <v>5</v>
      </c>
      <c r="P7">
        <v>0</v>
      </c>
      <c r="Q7">
        <v>0</v>
      </c>
      <c r="R7">
        <v>0</v>
      </c>
      <c r="S7">
        <v>0</v>
      </c>
      <c r="T7">
        <v>5</v>
      </c>
      <c r="U7">
        <v>0</v>
      </c>
      <c r="V7">
        <v>0</v>
      </c>
      <c r="W7">
        <v>0</v>
      </c>
      <c r="X7">
        <v>0</v>
      </c>
      <c r="Y7">
        <v>5</v>
      </c>
      <c r="Z7">
        <v>0</v>
      </c>
      <c r="AA7">
        <v>0</v>
      </c>
      <c r="AB7">
        <v>0</v>
      </c>
      <c r="AC7">
        <v>0</v>
      </c>
      <c r="AD7">
        <v>5</v>
      </c>
      <c r="AE7">
        <v>0</v>
      </c>
      <c r="AF7">
        <v>0</v>
      </c>
      <c r="AG7">
        <v>0</v>
      </c>
      <c r="AH7">
        <v>0</v>
      </c>
      <c r="AI7">
        <v>5</v>
      </c>
      <c r="AJ7">
        <v>0</v>
      </c>
      <c r="AK7">
        <v>0</v>
      </c>
      <c r="AL7">
        <v>0</v>
      </c>
      <c r="AM7">
        <v>0</v>
      </c>
      <c r="AN7">
        <v>5</v>
      </c>
      <c r="AO7">
        <v>0</v>
      </c>
      <c r="AP7">
        <v>0</v>
      </c>
      <c r="AQ7">
        <v>0</v>
      </c>
      <c r="AR7">
        <v>0</v>
      </c>
      <c r="AS7">
        <v>5</v>
      </c>
      <c r="AT7">
        <v>0</v>
      </c>
      <c r="AU7">
        <v>0</v>
      </c>
      <c r="AV7">
        <v>0</v>
      </c>
      <c r="AW7">
        <v>0</v>
      </c>
      <c r="AX7">
        <v>5</v>
      </c>
      <c r="AY7">
        <v>0</v>
      </c>
      <c r="AZ7">
        <v>0</v>
      </c>
      <c r="BA7">
        <v>0</v>
      </c>
      <c r="BB7">
        <v>0</v>
      </c>
      <c r="BC7">
        <v>5</v>
      </c>
      <c r="BD7">
        <v>0</v>
      </c>
      <c r="BE7">
        <v>0</v>
      </c>
      <c r="BF7">
        <v>0</v>
      </c>
      <c r="BG7">
        <v>0</v>
      </c>
      <c r="BH7">
        <v>5</v>
      </c>
      <c r="BI7">
        <v>0</v>
      </c>
      <c r="BJ7">
        <v>0</v>
      </c>
      <c r="BK7">
        <v>0</v>
      </c>
      <c r="BL7">
        <v>0</v>
      </c>
      <c r="BM7">
        <v>5</v>
      </c>
      <c r="BN7">
        <v>0</v>
      </c>
      <c r="BO7">
        <v>0</v>
      </c>
      <c r="BP7">
        <v>0</v>
      </c>
      <c r="BQ7">
        <v>0</v>
      </c>
      <c r="BR7">
        <v>5</v>
      </c>
      <c r="BS7">
        <v>0</v>
      </c>
      <c r="BT7">
        <v>0</v>
      </c>
      <c r="BU7">
        <v>0</v>
      </c>
      <c r="BV7">
        <v>0</v>
      </c>
      <c r="BW7">
        <v>5</v>
      </c>
    </row>
    <row r="8" spans="2:76" x14ac:dyDescent="0.15">
      <c r="B8" t="s">
        <v>41</v>
      </c>
      <c r="C8">
        <f>SUM(C4:C7)</f>
        <v>0</v>
      </c>
      <c r="D8">
        <f t="shared" ref="D8:BO8" si="2">SUM(D4:D7)</f>
        <v>0</v>
      </c>
      <c r="E8">
        <f t="shared" si="2"/>
        <v>0</v>
      </c>
      <c r="F8">
        <f t="shared" si="2"/>
        <v>0</v>
      </c>
      <c r="G8">
        <f t="shared" si="2"/>
        <v>0</v>
      </c>
      <c r="H8">
        <f t="shared" si="2"/>
        <v>0</v>
      </c>
      <c r="I8">
        <f t="shared" si="2"/>
        <v>0</v>
      </c>
      <c r="J8">
        <f t="shared" si="2"/>
        <v>50</v>
      </c>
      <c r="K8">
        <f t="shared" si="2"/>
        <v>0</v>
      </c>
      <c r="L8">
        <f>SUM(L4:L7)</f>
        <v>0</v>
      </c>
      <c r="M8">
        <f t="shared" si="2"/>
        <v>0</v>
      </c>
      <c r="N8">
        <f t="shared" si="2"/>
        <v>0</v>
      </c>
      <c r="O8">
        <f t="shared" si="2"/>
        <v>15</v>
      </c>
      <c r="P8">
        <f t="shared" si="2"/>
        <v>0</v>
      </c>
      <c r="Q8">
        <f t="shared" si="2"/>
        <v>20</v>
      </c>
      <c r="R8">
        <f t="shared" si="2"/>
        <v>0</v>
      </c>
      <c r="S8">
        <f t="shared" si="2"/>
        <v>0</v>
      </c>
      <c r="T8">
        <f t="shared" si="2"/>
        <v>25</v>
      </c>
      <c r="U8">
        <f t="shared" si="2"/>
        <v>0</v>
      </c>
      <c r="V8">
        <f t="shared" si="2"/>
        <v>0</v>
      </c>
      <c r="W8">
        <f t="shared" si="2"/>
        <v>0</v>
      </c>
      <c r="X8">
        <f t="shared" si="2"/>
        <v>10</v>
      </c>
      <c r="Y8">
        <f t="shared" si="2"/>
        <v>15</v>
      </c>
      <c r="Z8">
        <f t="shared" si="2"/>
        <v>0</v>
      </c>
      <c r="AA8">
        <f t="shared" si="2"/>
        <v>10</v>
      </c>
      <c r="AB8">
        <f t="shared" si="2"/>
        <v>0</v>
      </c>
      <c r="AC8">
        <f t="shared" si="2"/>
        <v>0</v>
      </c>
      <c r="AD8">
        <f t="shared" si="2"/>
        <v>25</v>
      </c>
      <c r="AE8">
        <f t="shared" si="2"/>
        <v>10</v>
      </c>
      <c r="AF8">
        <f t="shared" si="2"/>
        <v>0</v>
      </c>
      <c r="AG8">
        <f t="shared" si="2"/>
        <v>0</v>
      </c>
      <c r="AH8">
        <f t="shared" si="2"/>
        <v>0</v>
      </c>
      <c r="AI8">
        <f t="shared" si="2"/>
        <v>15</v>
      </c>
      <c r="AJ8">
        <f t="shared" si="2"/>
        <v>0</v>
      </c>
      <c r="AK8">
        <f t="shared" si="2"/>
        <v>10</v>
      </c>
      <c r="AL8">
        <f t="shared" si="2"/>
        <v>10</v>
      </c>
      <c r="AM8">
        <f t="shared" si="2"/>
        <v>0</v>
      </c>
      <c r="AN8">
        <f t="shared" si="2"/>
        <v>25</v>
      </c>
      <c r="AO8">
        <f t="shared" si="2"/>
        <v>0</v>
      </c>
      <c r="AP8">
        <f t="shared" si="2"/>
        <v>0</v>
      </c>
      <c r="AQ8">
        <f t="shared" si="2"/>
        <v>0</v>
      </c>
      <c r="AR8">
        <f t="shared" si="2"/>
        <v>0</v>
      </c>
      <c r="AS8">
        <f t="shared" si="2"/>
        <v>25</v>
      </c>
      <c r="AT8">
        <f t="shared" si="2"/>
        <v>0</v>
      </c>
      <c r="AU8">
        <f t="shared" si="2"/>
        <v>10</v>
      </c>
      <c r="AV8">
        <f t="shared" si="2"/>
        <v>0</v>
      </c>
      <c r="AW8">
        <f t="shared" si="2"/>
        <v>0</v>
      </c>
      <c r="AX8">
        <f t="shared" si="2"/>
        <v>25</v>
      </c>
      <c r="AY8">
        <f t="shared" si="2"/>
        <v>0</v>
      </c>
      <c r="AZ8">
        <f t="shared" si="2"/>
        <v>10</v>
      </c>
      <c r="BA8">
        <f t="shared" si="2"/>
        <v>0</v>
      </c>
      <c r="BB8">
        <f t="shared" si="2"/>
        <v>0</v>
      </c>
      <c r="BC8">
        <f t="shared" si="2"/>
        <v>15</v>
      </c>
      <c r="BD8">
        <f t="shared" si="2"/>
        <v>0</v>
      </c>
      <c r="BE8">
        <f t="shared" si="2"/>
        <v>10</v>
      </c>
      <c r="BF8">
        <f t="shared" si="2"/>
        <v>0</v>
      </c>
      <c r="BG8">
        <f t="shared" si="2"/>
        <v>10</v>
      </c>
      <c r="BH8">
        <f t="shared" si="2"/>
        <v>25</v>
      </c>
      <c r="BI8">
        <f t="shared" si="2"/>
        <v>0</v>
      </c>
      <c r="BJ8">
        <f t="shared" si="2"/>
        <v>0</v>
      </c>
      <c r="BK8">
        <f t="shared" si="2"/>
        <v>0</v>
      </c>
      <c r="BL8">
        <f t="shared" si="2"/>
        <v>0</v>
      </c>
      <c r="BM8">
        <f t="shared" si="2"/>
        <v>15</v>
      </c>
      <c r="BN8">
        <f t="shared" si="2"/>
        <v>10</v>
      </c>
      <c r="BO8">
        <f t="shared" si="2"/>
        <v>10</v>
      </c>
      <c r="BP8">
        <f t="shared" ref="BP8:BW8" si="3">SUM(BP4:BP7)</f>
        <v>0</v>
      </c>
      <c r="BQ8">
        <f t="shared" si="3"/>
        <v>0</v>
      </c>
      <c r="BR8">
        <f t="shared" si="3"/>
        <v>25</v>
      </c>
      <c r="BS8">
        <f t="shared" si="3"/>
        <v>0</v>
      </c>
      <c r="BT8">
        <f t="shared" si="3"/>
        <v>0</v>
      </c>
      <c r="BU8">
        <f t="shared" si="3"/>
        <v>10</v>
      </c>
      <c r="BV8">
        <f t="shared" si="3"/>
        <v>0</v>
      </c>
      <c r="BW8">
        <f t="shared" si="3"/>
        <v>15</v>
      </c>
      <c r="BX8">
        <f>SUM(C8:BW8)</f>
        <v>455</v>
      </c>
    </row>
  </sheetData>
  <sheetProtection algorithmName="SHA-512" hashValue="me0DYybaPi35C70ektRrG2J67/Tdgm8oaB2x8h0H/EpvgxJ0t9v9XWDmcZleYHtNmyh2M4HhxLobQ1a1bV6yBQ==" saltValue="kJOTse+y6bCDljrsh6Zc9A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4BA07-215A-4246-B57E-579CAB3655A7}">
  <dimension ref="B2:BW21"/>
  <sheetViews>
    <sheetView showGridLines="0" workbookViewId="0"/>
  </sheetViews>
  <sheetFormatPr defaultRowHeight="12" x14ac:dyDescent="0.15"/>
  <cols>
    <col min="1" max="1" width="7" customWidth="1"/>
    <col min="2" max="2" width="11.109375" customWidth="1"/>
    <col min="3" max="75" width="3.6640625" bestFit="1" customWidth="1"/>
  </cols>
  <sheetData>
    <row r="2" spans="2:75" s="152" customFormat="1" x14ac:dyDescent="0.15">
      <c r="B2" s="152" t="s">
        <v>105</v>
      </c>
    </row>
    <row r="3" spans="2:75" s="152" customFormat="1" x14ac:dyDescent="0.15">
      <c r="B3" s="152" t="s">
        <v>80</v>
      </c>
      <c r="C3" s="152">
        <v>18</v>
      </c>
      <c r="D3" s="152">
        <f>C3+1</f>
        <v>19</v>
      </c>
      <c r="E3" s="152">
        <f t="shared" ref="E3:BP3" si="0">D3+1</f>
        <v>20</v>
      </c>
      <c r="F3" s="152">
        <f t="shared" si="0"/>
        <v>21</v>
      </c>
      <c r="G3" s="152">
        <f t="shared" si="0"/>
        <v>22</v>
      </c>
      <c r="H3" s="152">
        <f t="shared" si="0"/>
        <v>23</v>
      </c>
      <c r="I3" s="152">
        <f t="shared" si="0"/>
        <v>24</v>
      </c>
      <c r="J3" s="152">
        <f t="shared" si="0"/>
        <v>25</v>
      </c>
      <c r="K3" s="152">
        <f t="shared" si="0"/>
        <v>26</v>
      </c>
      <c r="L3" s="152">
        <f t="shared" si="0"/>
        <v>27</v>
      </c>
      <c r="M3" s="152">
        <f t="shared" si="0"/>
        <v>28</v>
      </c>
      <c r="N3" s="152">
        <f t="shared" si="0"/>
        <v>29</v>
      </c>
      <c r="O3" s="152">
        <f t="shared" si="0"/>
        <v>30</v>
      </c>
      <c r="P3" s="152">
        <f t="shared" si="0"/>
        <v>31</v>
      </c>
      <c r="Q3" s="152">
        <f t="shared" si="0"/>
        <v>32</v>
      </c>
      <c r="R3" s="152">
        <f t="shared" si="0"/>
        <v>33</v>
      </c>
      <c r="S3" s="152">
        <f t="shared" si="0"/>
        <v>34</v>
      </c>
      <c r="T3" s="152">
        <f t="shared" si="0"/>
        <v>35</v>
      </c>
      <c r="U3" s="152">
        <f t="shared" si="0"/>
        <v>36</v>
      </c>
      <c r="V3" s="152">
        <f t="shared" si="0"/>
        <v>37</v>
      </c>
      <c r="W3" s="152">
        <f t="shared" si="0"/>
        <v>38</v>
      </c>
      <c r="X3" s="152">
        <f t="shared" si="0"/>
        <v>39</v>
      </c>
      <c r="Y3" s="152">
        <f t="shared" si="0"/>
        <v>40</v>
      </c>
      <c r="Z3" s="152">
        <f t="shared" si="0"/>
        <v>41</v>
      </c>
      <c r="AA3" s="152">
        <f t="shared" si="0"/>
        <v>42</v>
      </c>
      <c r="AB3" s="152">
        <f t="shared" si="0"/>
        <v>43</v>
      </c>
      <c r="AC3" s="152">
        <f t="shared" si="0"/>
        <v>44</v>
      </c>
      <c r="AD3" s="152">
        <f t="shared" si="0"/>
        <v>45</v>
      </c>
      <c r="AE3" s="152">
        <f t="shared" si="0"/>
        <v>46</v>
      </c>
      <c r="AF3" s="152">
        <f t="shared" si="0"/>
        <v>47</v>
      </c>
      <c r="AG3" s="152">
        <f t="shared" si="0"/>
        <v>48</v>
      </c>
      <c r="AH3" s="152">
        <f t="shared" si="0"/>
        <v>49</v>
      </c>
      <c r="AI3" s="152">
        <f t="shared" si="0"/>
        <v>50</v>
      </c>
      <c r="AJ3" s="152">
        <f t="shared" si="0"/>
        <v>51</v>
      </c>
      <c r="AK3" s="152">
        <f t="shared" si="0"/>
        <v>52</v>
      </c>
      <c r="AL3" s="152">
        <f t="shared" si="0"/>
        <v>53</v>
      </c>
      <c r="AM3" s="152">
        <f t="shared" si="0"/>
        <v>54</v>
      </c>
      <c r="AN3" s="152">
        <f t="shared" si="0"/>
        <v>55</v>
      </c>
      <c r="AO3" s="152">
        <f t="shared" si="0"/>
        <v>56</v>
      </c>
      <c r="AP3" s="152">
        <f t="shared" si="0"/>
        <v>57</v>
      </c>
      <c r="AQ3" s="152">
        <f t="shared" si="0"/>
        <v>58</v>
      </c>
      <c r="AR3" s="152">
        <f t="shared" si="0"/>
        <v>59</v>
      </c>
      <c r="AS3" s="152">
        <f t="shared" si="0"/>
        <v>60</v>
      </c>
      <c r="AT3" s="152">
        <f t="shared" si="0"/>
        <v>61</v>
      </c>
      <c r="AU3" s="152">
        <f t="shared" si="0"/>
        <v>62</v>
      </c>
      <c r="AV3" s="152">
        <f t="shared" si="0"/>
        <v>63</v>
      </c>
      <c r="AW3" s="152">
        <f t="shared" si="0"/>
        <v>64</v>
      </c>
      <c r="AX3" s="152">
        <f t="shared" si="0"/>
        <v>65</v>
      </c>
      <c r="AY3" s="152">
        <f t="shared" si="0"/>
        <v>66</v>
      </c>
      <c r="AZ3" s="152">
        <f t="shared" si="0"/>
        <v>67</v>
      </c>
      <c r="BA3" s="152">
        <f t="shared" si="0"/>
        <v>68</v>
      </c>
      <c r="BB3" s="152">
        <f t="shared" si="0"/>
        <v>69</v>
      </c>
      <c r="BC3" s="152">
        <f t="shared" si="0"/>
        <v>70</v>
      </c>
      <c r="BD3" s="152">
        <f t="shared" si="0"/>
        <v>71</v>
      </c>
      <c r="BE3" s="152">
        <f t="shared" si="0"/>
        <v>72</v>
      </c>
      <c r="BF3" s="152">
        <f t="shared" si="0"/>
        <v>73</v>
      </c>
      <c r="BG3" s="152">
        <f t="shared" si="0"/>
        <v>74</v>
      </c>
      <c r="BH3" s="152">
        <f t="shared" si="0"/>
        <v>75</v>
      </c>
      <c r="BI3" s="152">
        <f t="shared" si="0"/>
        <v>76</v>
      </c>
      <c r="BJ3" s="152">
        <f t="shared" si="0"/>
        <v>77</v>
      </c>
      <c r="BK3" s="152">
        <f t="shared" si="0"/>
        <v>78</v>
      </c>
      <c r="BL3" s="152">
        <f t="shared" si="0"/>
        <v>79</v>
      </c>
      <c r="BM3" s="152">
        <f t="shared" si="0"/>
        <v>80</v>
      </c>
      <c r="BN3" s="152">
        <f t="shared" si="0"/>
        <v>81</v>
      </c>
      <c r="BO3" s="152">
        <f t="shared" si="0"/>
        <v>82</v>
      </c>
      <c r="BP3" s="152">
        <f t="shared" si="0"/>
        <v>83</v>
      </c>
      <c r="BQ3" s="152">
        <f t="shared" ref="BQ3:BW3" si="1">BP3+1</f>
        <v>84</v>
      </c>
      <c r="BR3" s="152">
        <f t="shared" si="1"/>
        <v>85</v>
      </c>
      <c r="BS3" s="152">
        <f t="shared" si="1"/>
        <v>86</v>
      </c>
      <c r="BT3" s="152">
        <f t="shared" si="1"/>
        <v>87</v>
      </c>
      <c r="BU3" s="152">
        <f t="shared" si="1"/>
        <v>88</v>
      </c>
      <c r="BV3" s="152">
        <f t="shared" si="1"/>
        <v>89</v>
      </c>
      <c r="BW3" s="152">
        <f t="shared" si="1"/>
        <v>90</v>
      </c>
    </row>
    <row r="4" spans="2:75" s="152" customFormat="1" x14ac:dyDescent="0.15">
      <c r="B4" s="152" t="s">
        <v>99</v>
      </c>
      <c r="C4" s="152">
        <v>5</v>
      </c>
      <c r="D4" s="152">
        <v>5</v>
      </c>
      <c r="E4" s="152">
        <v>5</v>
      </c>
      <c r="F4" s="152">
        <v>5</v>
      </c>
      <c r="G4" s="152">
        <v>5</v>
      </c>
      <c r="H4" s="152">
        <v>5</v>
      </c>
      <c r="I4" s="152">
        <v>5</v>
      </c>
      <c r="J4" s="152">
        <v>5</v>
      </c>
      <c r="K4" s="152">
        <v>10</v>
      </c>
      <c r="L4" s="152">
        <v>10</v>
      </c>
      <c r="M4" s="152">
        <v>10</v>
      </c>
      <c r="N4" s="152">
        <v>10</v>
      </c>
      <c r="O4" s="152">
        <v>10</v>
      </c>
      <c r="P4" s="152">
        <v>10</v>
      </c>
      <c r="Q4" s="152">
        <v>10</v>
      </c>
      <c r="R4" s="152">
        <v>10</v>
      </c>
      <c r="S4" s="152">
        <v>10</v>
      </c>
      <c r="T4" s="152">
        <v>10</v>
      </c>
      <c r="U4" s="152">
        <v>15</v>
      </c>
      <c r="V4" s="152">
        <v>15</v>
      </c>
      <c r="W4" s="152">
        <v>15</v>
      </c>
      <c r="X4" s="152">
        <v>15</v>
      </c>
      <c r="Y4" s="152">
        <v>15</v>
      </c>
      <c r="Z4" s="152">
        <v>15</v>
      </c>
      <c r="AA4" s="152">
        <v>15</v>
      </c>
      <c r="AB4" s="152">
        <v>15</v>
      </c>
      <c r="AC4" s="152">
        <v>15</v>
      </c>
      <c r="AD4" s="152">
        <v>15</v>
      </c>
      <c r="AE4" s="152">
        <v>15</v>
      </c>
      <c r="AF4" s="152">
        <v>15</v>
      </c>
      <c r="AG4" s="152">
        <v>15</v>
      </c>
      <c r="AH4" s="152">
        <v>15</v>
      </c>
      <c r="AI4" s="152">
        <v>15</v>
      </c>
      <c r="AJ4" s="152">
        <v>10</v>
      </c>
      <c r="AK4" s="152">
        <v>10</v>
      </c>
      <c r="AL4" s="152">
        <v>10</v>
      </c>
      <c r="AM4" s="152">
        <v>10</v>
      </c>
      <c r="AN4" s="152">
        <v>10</v>
      </c>
      <c r="AO4" s="152">
        <v>10</v>
      </c>
      <c r="AP4" s="152">
        <v>10</v>
      </c>
      <c r="AQ4" s="152">
        <v>10</v>
      </c>
      <c r="AR4" s="152">
        <v>10</v>
      </c>
      <c r="AS4" s="152">
        <v>10</v>
      </c>
      <c r="AT4" s="152">
        <v>10</v>
      </c>
      <c r="AU4" s="152">
        <v>10</v>
      </c>
      <c r="AV4" s="152">
        <v>10</v>
      </c>
      <c r="AW4" s="152">
        <v>10</v>
      </c>
      <c r="AX4" s="152">
        <v>5</v>
      </c>
      <c r="AY4" s="152">
        <v>5</v>
      </c>
      <c r="AZ4" s="152">
        <v>5</v>
      </c>
      <c r="BA4" s="152">
        <v>5</v>
      </c>
      <c r="BB4" s="152">
        <v>5</v>
      </c>
      <c r="BC4" s="152">
        <v>0</v>
      </c>
      <c r="BD4" s="152">
        <v>0</v>
      </c>
      <c r="BE4" s="152">
        <v>0</v>
      </c>
      <c r="BF4" s="152">
        <v>0</v>
      </c>
      <c r="BG4" s="152">
        <v>0</v>
      </c>
      <c r="BH4" s="152">
        <v>0</v>
      </c>
      <c r="BI4" s="152">
        <v>0</v>
      </c>
      <c r="BJ4" s="152">
        <v>0</v>
      </c>
      <c r="BK4" s="152">
        <v>0</v>
      </c>
      <c r="BL4" s="152">
        <v>0</v>
      </c>
      <c r="BM4" s="152">
        <v>0</v>
      </c>
      <c r="BN4" s="152">
        <v>0</v>
      </c>
      <c r="BO4" s="152">
        <v>0</v>
      </c>
      <c r="BP4" s="152">
        <v>0</v>
      </c>
      <c r="BQ4" s="152">
        <v>0</v>
      </c>
      <c r="BR4" s="152">
        <v>0</v>
      </c>
      <c r="BS4" s="152">
        <v>0</v>
      </c>
      <c r="BT4" s="152">
        <v>0</v>
      </c>
      <c r="BU4" s="152">
        <v>0</v>
      </c>
      <c r="BV4" s="152">
        <v>0</v>
      </c>
      <c r="BW4" s="152">
        <v>0</v>
      </c>
    </row>
    <row r="5" spans="2:75" s="152" customFormat="1" x14ac:dyDescent="0.15">
      <c r="B5" s="152" t="s">
        <v>103</v>
      </c>
      <c r="C5" s="152">
        <v>24</v>
      </c>
      <c r="D5" s="152">
        <v>24</v>
      </c>
      <c r="E5" s="152">
        <v>24</v>
      </c>
      <c r="F5" s="152">
        <v>24</v>
      </c>
      <c r="G5" s="152">
        <v>24</v>
      </c>
      <c r="H5" s="152">
        <v>24</v>
      </c>
      <c r="I5" s="152">
        <v>24</v>
      </c>
      <c r="J5" s="152">
        <v>24</v>
      </c>
      <c r="K5" s="152">
        <v>24</v>
      </c>
      <c r="L5" s="152">
        <v>24</v>
      </c>
      <c r="M5" s="152">
        <v>24</v>
      </c>
      <c r="N5" s="152">
        <v>24</v>
      </c>
      <c r="O5" s="152">
        <v>24</v>
      </c>
      <c r="P5" s="152">
        <v>24</v>
      </c>
      <c r="Q5" s="152">
        <v>24</v>
      </c>
      <c r="R5" s="152">
        <v>24</v>
      </c>
      <c r="S5" s="152">
        <v>24</v>
      </c>
      <c r="T5" s="152">
        <v>24</v>
      </c>
      <c r="U5" s="152">
        <v>24</v>
      </c>
      <c r="V5" s="152">
        <v>24</v>
      </c>
      <c r="W5" s="152">
        <v>24</v>
      </c>
      <c r="X5" s="152">
        <v>24</v>
      </c>
      <c r="Y5" s="152">
        <v>24</v>
      </c>
      <c r="Z5" s="152">
        <v>24</v>
      </c>
      <c r="AA5" s="152">
        <v>24</v>
      </c>
      <c r="AB5" s="152">
        <v>24</v>
      </c>
      <c r="AC5" s="152">
        <v>24</v>
      </c>
      <c r="AD5" s="152">
        <v>24</v>
      </c>
      <c r="AE5" s="152">
        <v>24</v>
      </c>
      <c r="AF5" s="152">
        <v>24</v>
      </c>
      <c r="AG5" s="152">
        <v>24</v>
      </c>
      <c r="AH5" s="152">
        <v>24</v>
      </c>
      <c r="AI5" s="152">
        <v>24</v>
      </c>
      <c r="AJ5" s="152">
        <v>24</v>
      </c>
      <c r="AK5" s="152">
        <v>24</v>
      </c>
      <c r="AL5" s="152">
        <v>24</v>
      </c>
      <c r="AM5" s="152">
        <v>24</v>
      </c>
      <c r="AN5" s="152">
        <v>24</v>
      </c>
      <c r="AO5" s="152">
        <v>24</v>
      </c>
      <c r="AP5" s="152">
        <v>24</v>
      </c>
      <c r="AQ5" s="152">
        <v>24</v>
      </c>
      <c r="AR5" s="152">
        <v>24</v>
      </c>
      <c r="AS5" s="152">
        <v>24</v>
      </c>
      <c r="AT5" s="152">
        <v>24</v>
      </c>
      <c r="AU5" s="152">
        <v>24</v>
      </c>
      <c r="AV5" s="152">
        <v>24</v>
      </c>
      <c r="AW5" s="152">
        <v>24</v>
      </c>
    </row>
    <row r="6" spans="2:75" s="152" customFormat="1" x14ac:dyDescent="0.15">
      <c r="B6" s="152" t="s">
        <v>100</v>
      </c>
      <c r="C6" s="152">
        <v>12</v>
      </c>
      <c r="D6" s="152">
        <v>12</v>
      </c>
      <c r="E6" s="152">
        <v>12</v>
      </c>
      <c r="F6" s="152">
        <v>12</v>
      </c>
      <c r="G6" s="152">
        <v>12</v>
      </c>
      <c r="H6" s="152">
        <v>12</v>
      </c>
      <c r="I6" s="152">
        <v>12</v>
      </c>
      <c r="J6" s="152">
        <v>12</v>
      </c>
      <c r="K6" s="152">
        <v>12</v>
      </c>
      <c r="L6" s="152">
        <v>12</v>
      </c>
      <c r="M6" s="152">
        <v>12</v>
      </c>
      <c r="N6" s="152">
        <v>12</v>
      </c>
      <c r="O6" s="152">
        <v>12</v>
      </c>
      <c r="P6" s="152">
        <v>12</v>
      </c>
      <c r="Q6" s="152">
        <v>12</v>
      </c>
      <c r="R6" s="152">
        <v>12</v>
      </c>
      <c r="S6" s="152">
        <v>12</v>
      </c>
      <c r="T6" s="152">
        <v>12</v>
      </c>
      <c r="U6" s="152">
        <v>12</v>
      </c>
      <c r="V6" s="152">
        <v>12</v>
      </c>
      <c r="W6" s="152">
        <v>12</v>
      </c>
      <c r="X6" s="152">
        <v>12</v>
      </c>
      <c r="Y6" s="152">
        <v>12</v>
      </c>
      <c r="Z6" s="152">
        <v>12</v>
      </c>
      <c r="AA6" s="152">
        <v>12</v>
      </c>
      <c r="AB6" s="152">
        <v>12</v>
      </c>
      <c r="AC6" s="152">
        <v>12</v>
      </c>
      <c r="AD6" s="152">
        <v>12</v>
      </c>
      <c r="AE6" s="152">
        <v>12</v>
      </c>
      <c r="AF6" s="152">
        <v>12</v>
      </c>
      <c r="AG6" s="152">
        <v>12</v>
      </c>
      <c r="AH6" s="152">
        <v>12</v>
      </c>
      <c r="AI6" s="152">
        <v>12</v>
      </c>
      <c r="AJ6" s="152">
        <v>12</v>
      </c>
      <c r="AK6" s="152">
        <v>12</v>
      </c>
      <c r="AL6" s="152">
        <v>12</v>
      </c>
      <c r="AM6" s="152">
        <v>12</v>
      </c>
      <c r="AN6" s="152">
        <v>12</v>
      </c>
      <c r="AO6" s="152">
        <v>12</v>
      </c>
      <c r="AP6" s="152">
        <v>12</v>
      </c>
      <c r="AQ6" s="152">
        <v>12</v>
      </c>
      <c r="AR6" s="152">
        <v>12</v>
      </c>
      <c r="AS6" s="152">
        <v>12</v>
      </c>
      <c r="AT6" s="152">
        <v>12</v>
      </c>
      <c r="AU6" s="152">
        <v>12</v>
      </c>
      <c r="AV6" s="152">
        <v>12</v>
      </c>
      <c r="AW6" s="152">
        <v>12</v>
      </c>
      <c r="AX6" s="152">
        <v>12</v>
      </c>
      <c r="AY6" s="152">
        <v>12</v>
      </c>
      <c r="AZ6" s="152">
        <v>12</v>
      </c>
      <c r="BA6" s="152">
        <v>12</v>
      </c>
      <c r="BB6" s="152">
        <v>12</v>
      </c>
      <c r="BC6" s="152">
        <v>6</v>
      </c>
      <c r="BD6" s="152">
        <v>6</v>
      </c>
      <c r="BE6" s="152">
        <v>6</v>
      </c>
      <c r="BF6" s="152">
        <v>6</v>
      </c>
      <c r="BG6" s="152">
        <v>6</v>
      </c>
      <c r="BH6" s="152">
        <v>6</v>
      </c>
      <c r="BI6" s="152">
        <v>6</v>
      </c>
      <c r="BJ6" s="152">
        <v>6</v>
      </c>
      <c r="BK6" s="152">
        <v>6</v>
      </c>
      <c r="BL6" s="152">
        <v>6</v>
      </c>
      <c r="BM6" s="152">
        <v>6</v>
      </c>
      <c r="BN6" s="152">
        <v>6</v>
      </c>
      <c r="BO6" s="152">
        <v>6</v>
      </c>
      <c r="BP6" s="152">
        <v>6</v>
      </c>
      <c r="BQ6" s="152">
        <v>6</v>
      </c>
      <c r="BR6" s="152">
        <v>6</v>
      </c>
      <c r="BS6" s="152">
        <v>6</v>
      </c>
      <c r="BT6" s="152">
        <v>6</v>
      </c>
      <c r="BU6" s="152">
        <v>6</v>
      </c>
      <c r="BV6" s="152">
        <v>6</v>
      </c>
      <c r="BW6" s="152">
        <v>6</v>
      </c>
    </row>
    <row r="7" spans="2:75" s="152" customFormat="1" x14ac:dyDescent="0.15">
      <c r="B7" s="152" t="s">
        <v>41</v>
      </c>
      <c r="C7" s="152">
        <f t="shared" ref="C7:AH7" si="2">SUM(C4:C6)</f>
        <v>41</v>
      </c>
      <c r="D7" s="152">
        <f t="shared" si="2"/>
        <v>41</v>
      </c>
      <c r="E7" s="152">
        <f t="shared" si="2"/>
        <v>41</v>
      </c>
      <c r="F7" s="152">
        <f t="shared" si="2"/>
        <v>41</v>
      </c>
      <c r="G7" s="152">
        <f t="shared" si="2"/>
        <v>41</v>
      </c>
      <c r="H7" s="152">
        <f t="shared" si="2"/>
        <v>41</v>
      </c>
      <c r="I7" s="152">
        <f t="shared" si="2"/>
        <v>41</v>
      </c>
      <c r="J7" s="152">
        <f t="shared" si="2"/>
        <v>41</v>
      </c>
      <c r="K7" s="152">
        <f t="shared" si="2"/>
        <v>46</v>
      </c>
      <c r="L7" s="152">
        <f t="shared" si="2"/>
        <v>46</v>
      </c>
      <c r="M7" s="152">
        <f t="shared" si="2"/>
        <v>46</v>
      </c>
      <c r="N7" s="152">
        <f t="shared" si="2"/>
        <v>46</v>
      </c>
      <c r="O7" s="152">
        <f t="shared" si="2"/>
        <v>46</v>
      </c>
      <c r="P7" s="152">
        <f t="shared" si="2"/>
        <v>46</v>
      </c>
      <c r="Q7" s="152">
        <f t="shared" si="2"/>
        <v>46</v>
      </c>
      <c r="R7" s="152">
        <f t="shared" si="2"/>
        <v>46</v>
      </c>
      <c r="S7" s="152">
        <f t="shared" si="2"/>
        <v>46</v>
      </c>
      <c r="T7" s="152">
        <f t="shared" si="2"/>
        <v>46</v>
      </c>
      <c r="U7" s="152">
        <f t="shared" si="2"/>
        <v>51</v>
      </c>
      <c r="V7" s="152">
        <f t="shared" si="2"/>
        <v>51</v>
      </c>
      <c r="W7" s="152">
        <f t="shared" si="2"/>
        <v>51</v>
      </c>
      <c r="X7" s="152">
        <f t="shared" si="2"/>
        <v>51</v>
      </c>
      <c r="Y7" s="152">
        <f t="shared" si="2"/>
        <v>51</v>
      </c>
      <c r="Z7" s="152">
        <f t="shared" si="2"/>
        <v>51</v>
      </c>
      <c r="AA7" s="152">
        <f t="shared" si="2"/>
        <v>51</v>
      </c>
      <c r="AB7" s="152">
        <f t="shared" si="2"/>
        <v>51</v>
      </c>
      <c r="AC7" s="152">
        <f t="shared" si="2"/>
        <v>51</v>
      </c>
      <c r="AD7" s="152">
        <f t="shared" si="2"/>
        <v>51</v>
      </c>
      <c r="AE7" s="152">
        <f t="shared" si="2"/>
        <v>51</v>
      </c>
      <c r="AF7" s="152">
        <f t="shared" si="2"/>
        <v>51</v>
      </c>
      <c r="AG7" s="152">
        <f t="shared" si="2"/>
        <v>51</v>
      </c>
      <c r="AH7" s="152">
        <f t="shared" si="2"/>
        <v>51</v>
      </c>
      <c r="AI7" s="152">
        <f t="shared" ref="AI7:BN7" si="3">SUM(AI4:AI6)</f>
        <v>51</v>
      </c>
      <c r="AJ7" s="152">
        <f t="shared" si="3"/>
        <v>46</v>
      </c>
      <c r="AK7" s="152">
        <f t="shared" si="3"/>
        <v>46</v>
      </c>
      <c r="AL7" s="152">
        <f t="shared" si="3"/>
        <v>46</v>
      </c>
      <c r="AM7" s="152">
        <f t="shared" si="3"/>
        <v>46</v>
      </c>
      <c r="AN7" s="152">
        <f t="shared" si="3"/>
        <v>46</v>
      </c>
      <c r="AO7" s="152">
        <f t="shared" si="3"/>
        <v>46</v>
      </c>
      <c r="AP7" s="152">
        <f t="shared" si="3"/>
        <v>46</v>
      </c>
      <c r="AQ7" s="152">
        <f t="shared" si="3"/>
        <v>46</v>
      </c>
      <c r="AR7" s="152">
        <f t="shared" si="3"/>
        <v>46</v>
      </c>
      <c r="AS7" s="152">
        <f t="shared" si="3"/>
        <v>46</v>
      </c>
      <c r="AT7" s="152">
        <f t="shared" si="3"/>
        <v>46</v>
      </c>
      <c r="AU7" s="152">
        <f t="shared" si="3"/>
        <v>46</v>
      </c>
      <c r="AV7" s="152">
        <f t="shared" si="3"/>
        <v>46</v>
      </c>
      <c r="AW7" s="152">
        <f t="shared" si="3"/>
        <v>46</v>
      </c>
      <c r="AX7" s="152">
        <f t="shared" si="3"/>
        <v>17</v>
      </c>
      <c r="AY7" s="152">
        <f t="shared" si="3"/>
        <v>17</v>
      </c>
      <c r="AZ7" s="152">
        <f t="shared" si="3"/>
        <v>17</v>
      </c>
      <c r="BA7" s="152">
        <f t="shared" si="3"/>
        <v>17</v>
      </c>
      <c r="BB7" s="152">
        <f t="shared" si="3"/>
        <v>17</v>
      </c>
      <c r="BC7" s="152">
        <f t="shared" si="3"/>
        <v>6</v>
      </c>
      <c r="BD7" s="152">
        <f t="shared" si="3"/>
        <v>6</v>
      </c>
      <c r="BE7" s="152">
        <f t="shared" si="3"/>
        <v>6</v>
      </c>
      <c r="BF7" s="152">
        <f t="shared" si="3"/>
        <v>6</v>
      </c>
      <c r="BG7" s="152">
        <f t="shared" si="3"/>
        <v>6</v>
      </c>
      <c r="BH7" s="152">
        <f t="shared" si="3"/>
        <v>6</v>
      </c>
      <c r="BI7" s="152">
        <f t="shared" si="3"/>
        <v>6</v>
      </c>
      <c r="BJ7" s="152">
        <f t="shared" si="3"/>
        <v>6</v>
      </c>
      <c r="BK7" s="152">
        <f t="shared" si="3"/>
        <v>6</v>
      </c>
      <c r="BL7" s="152">
        <f t="shared" si="3"/>
        <v>6</v>
      </c>
      <c r="BM7" s="152">
        <f t="shared" si="3"/>
        <v>6</v>
      </c>
      <c r="BN7" s="152">
        <f t="shared" si="3"/>
        <v>6</v>
      </c>
      <c r="BO7" s="152">
        <f t="shared" ref="BO7:BW7" si="4">SUM(BO4:BO6)</f>
        <v>6</v>
      </c>
      <c r="BP7" s="152">
        <f t="shared" si="4"/>
        <v>6</v>
      </c>
      <c r="BQ7" s="152">
        <f t="shared" si="4"/>
        <v>6</v>
      </c>
      <c r="BR7" s="152">
        <f t="shared" si="4"/>
        <v>6</v>
      </c>
      <c r="BS7" s="152">
        <f t="shared" si="4"/>
        <v>6</v>
      </c>
      <c r="BT7" s="152">
        <f t="shared" si="4"/>
        <v>6</v>
      </c>
      <c r="BU7" s="152">
        <f t="shared" si="4"/>
        <v>6</v>
      </c>
      <c r="BV7" s="152">
        <f t="shared" si="4"/>
        <v>6</v>
      </c>
      <c r="BW7" s="152">
        <f t="shared" si="4"/>
        <v>6</v>
      </c>
    </row>
    <row r="8" spans="2:75" s="152" customFormat="1" x14ac:dyDescent="0.15"/>
    <row r="9" spans="2:75" s="152" customFormat="1" x14ac:dyDescent="0.15">
      <c r="B9" s="152" t="s">
        <v>104</v>
      </c>
    </row>
    <row r="10" spans="2:75" s="152" customFormat="1" x14ac:dyDescent="0.15">
      <c r="B10" s="152" t="s">
        <v>80</v>
      </c>
      <c r="C10" s="152">
        <v>18</v>
      </c>
      <c r="D10" s="152">
        <f>C10+1</f>
        <v>19</v>
      </c>
      <c r="E10" s="152">
        <f t="shared" ref="E10" si="5">D10+1</f>
        <v>20</v>
      </c>
      <c r="F10" s="152">
        <f t="shared" ref="F10" si="6">E10+1</f>
        <v>21</v>
      </c>
      <c r="G10" s="152">
        <f t="shared" ref="G10" si="7">F10+1</f>
        <v>22</v>
      </c>
      <c r="H10" s="152">
        <f t="shared" ref="H10" si="8">G10+1</f>
        <v>23</v>
      </c>
      <c r="I10" s="152">
        <f t="shared" ref="I10" si="9">H10+1</f>
        <v>24</v>
      </c>
      <c r="J10" s="152">
        <f t="shared" ref="J10" si="10">I10+1</f>
        <v>25</v>
      </c>
      <c r="K10" s="152">
        <f t="shared" ref="K10" si="11">J10+1</f>
        <v>26</v>
      </c>
      <c r="L10" s="152">
        <f t="shared" ref="L10" si="12">K10+1</f>
        <v>27</v>
      </c>
      <c r="M10" s="152">
        <f t="shared" ref="M10" si="13">L10+1</f>
        <v>28</v>
      </c>
      <c r="N10" s="152">
        <f t="shared" ref="N10" si="14">M10+1</f>
        <v>29</v>
      </c>
      <c r="O10" s="152">
        <f t="shared" ref="O10" si="15">N10+1</f>
        <v>30</v>
      </c>
      <c r="P10" s="152">
        <f t="shared" ref="P10" si="16">O10+1</f>
        <v>31</v>
      </c>
      <c r="Q10" s="152">
        <f t="shared" ref="Q10" si="17">P10+1</f>
        <v>32</v>
      </c>
      <c r="R10" s="152">
        <f t="shared" ref="R10" si="18">Q10+1</f>
        <v>33</v>
      </c>
      <c r="S10" s="152">
        <f t="shared" ref="S10" si="19">R10+1</f>
        <v>34</v>
      </c>
      <c r="T10" s="152">
        <f t="shared" ref="T10" si="20">S10+1</f>
        <v>35</v>
      </c>
      <c r="U10" s="152">
        <f t="shared" ref="U10" si="21">T10+1</f>
        <v>36</v>
      </c>
      <c r="V10" s="152">
        <f t="shared" ref="V10" si="22">U10+1</f>
        <v>37</v>
      </c>
      <c r="W10" s="152">
        <f t="shared" ref="W10" si="23">V10+1</f>
        <v>38</v>
      </c>
      <c r="X10" s="152">
        <f t="shared" ref="X10" si="24">W10+1</f>
        <v>39</v>
      </c>
      <c r="Y10" s="152">
        <f t="shared" ref="Y10" si="25">X10+1</f>
        <v>40</v>
      </c>
      <c r="Z10" s="152">
        <f t="shared" ref="Z10" si="26">Y10+1</f>
        <v>41</v>
      </c>
      <c r="AA10" s="152">
        <f t="shared" ref="AA10" si="27">Z10+1</f>
        <v>42</v>
      </c>
      <c r="AB10" s="152">
        <f t="shared" ref="AB10" si="28">AA10+1</f>
        <v>43</v>
      </c>
      <c r="AC10" s="152">
        <f t="shared" ref="AC10" si="29">AB10+1</f>
        <v>44</v>
      </c>
      <c r="AD10" s="152">
        <f t="shared" ref="AD10" si="30">AC10+1</f>
        <v>45</v>
      </c>
      <c r="AE10" s="152">
        <f t="shared" ref="AE10" si="31">AD10+1</f>
        <v>46</v>
      </c>
      <c r="AF10" s="152">
        <f t="shared" ref="AF10" si="32">AE10+1</f>
        <v>47</v>
      </c>
      <c r="AG10" s="152">
        <f t="shared" ref="AG10" si="33">AF10+1</f>
        <v>48</v>
      </c>
      <c r="AH10" s="152">
        <f t="shared" ref="AH10" si="34">AG10+1</f>
        <v>49</v>
      </c>
      <c r="AI10" s="152">
        <f t="shared" ref="AI10" si="35">AH10+1</f>
        <v>50</v>
      </c>
      <c r="AJ10" s="152">
        <f t="shared" ref="AJ10" si="36">AI10+1</f>
        <v>51</v>
      </c>
      <c r="AK10" s="152">
        <f t="shared" ref="AK10" si="37">AJ10+1</f>
        <v>52</v>
      </c>
      <c r="AL10" s="152">
        <f t="shared" ref="AL10" si="38">AK10+1</f>
        <v>53</v>
      </c>
      <c r="AM10" s="152">
        <f t="shared" ref="AM10" si="39">AL10+1</f>
        <v>54</v>
      </c>
      <c r="AN10" s="152">
        <f t="shared" ref="AN10" si="40">AM10+1</f>
        <v>55</v>
      </c>
      <c r="AO10" s="152">
        <f t="shared" ref="AO10" si="41">AN10+1</f>
        <v>56</v>
      </c>
      <c r="AP10" s="152">
        <f t="shared" ref="AP10" si="42">AO10+1</f>
        <v>57</v>
      </c>
      <c r="AQ10" s="152">
        <f t="shared" ref="AQ10" si="43">AP10+1</f>
        <v>58</v>
      </c>
      <c r="AR10" s="152">
        <f t="shared" ref="AR10" si="44">AQ10+1</f>
        <v>59</v>
      </c>
      <c r="AS10" s="152">
        <f t="shared" ref="AS10" si="45">AR10+1</f>
        <v>60</v>
      </c>
      <c r="AT10" s="152">
        <f t="shared" ref="AT10" si="46">AS10+1</f>
        <v>61</v>
      </c>
      <c r="AU10" s="152">
        <f t="shared" ref="AU10" si="47">AT10+1</f>
        <v>62</v>
      </c>
      <c r="AV10" s="152">
        <f t="shared" ref="AV10" si="48">AU10+1</f>
        <v>63</v>
      </c>
      <c r="AW10" s="152">
        <f t="shared" ref="AW10" si="49">AV10+1</f>
        <v>64</v>
      </c>
      <c r="AX10" s="152">
        <f t="shared" ref="AX10" si="50">AW10+1</f>
        <v>65</v>
      </c>
      <c r="AY10" s="152">
        <f t="shared" ref="AY10" si="51">AX10+1</f>
        <v>66</v>
      </c>
      <c r="AZ10" s="152">
        <f t="shared" ref="AZ10" si="52">AY10+1</f>
        <v>67</v>
      </c>
      <c r="BA10" s="152">
        <f t="shared" ref="BA10" si="53">AZ10+1</f>
        <v>68</v>
      </c>
      <c r="BB10" s="152">
        <f t="shared" ref="BB10" si="54">BA10+1</f>
        <v>69</v>
      </c>
      <c r="BC10" s="152">
        <f t="shared" ref="BC10" si="55">BB10+1</f>
        <v>70</v>
      </c>
      <c r="BD10" s="152">
        <f t="shared" ref="BD10" si="56">BC10+1</f>
        <v>71</v>
      </c>
      <c r="BE10" s="152">
        <f t="shared" ref="BE10" si="57">BD10+1</f>
        <v>72</v>
      </c>
      <c r="BF10" s="152">
        <f t="shared" ref="BF10" si="58">BE10+1</f>
        <v>73</v>
      </c>
      <c r="BG10" s="152">
        <f t="shared" ref="BG10" si="59">BF10+1</f>
        <v>74</v>
      </c>
      <c r="BH10" s="152">
        <f t="shared" ref="BH10" si="60">BG10+1</f>
        <v>75</v>
      </c>
      <c r="BI10" s="152">
        <f t="shared" ref="BI10" si="61">BH10+1</f>
        <v>76</v>
      </c>
      <c r="BJ10" s="152">
        <f t="shared" ref="BJ10" si="62">BI10+1</f>
        <v>77</v>
      </c>
      <c r="BK10" s="152">
        <f t="shared" ref="BK10" si="63">BJ10+1</f>
        <v>78</v>
      </c>
      <c r="BL10" s="152">
        <f t="shared" ref="BL10" si="64">BK10+1</f>
        <v>79</v>
      </c>
      <c r="BM10" s="152">
        <f t="shared" ref="BM10" si="65">BL10+1</f>
        <v>80</v>
      </c>
      <c r="BN10" s="152">
        <f t="shared" ref="BN10" si="66">BM10+1</f>
        <v>81</v>
      </c>
      <c r="BO10" s="152">
        <f t="shared" ref="BO10" si="67">BN10+1</f>
        <v>82</v>
      </c>
      <c r="BP10" s="152">
        <f t="shared" ref="BP10" si="68">BO10+1</f>
        <v>83</v>
      </c>
      <c r="BQ10" s="152">
        <f t="shared" ref="BQ10" si="69">BP10+1</f>
        <v>84</v>
      </c>
      <c r="BR10" s="152">
        <f t="shared" ref="BR10" si="70">BQ10+1</f>
        <v>85</v>
      </c>
      <c r="BS10" s="152">
        <f t="shared" ref="BS10" si="71">BR10+1</f>
        <v>86</v>
      </c>
      <c r="BT10" s="152">
        <f t="shared" ref="BT10" si="72">BS10+1</f>
        <v>87</v>
      </c>
      <c r="BU10" s="152">
        <f t="shared" ref="BU10" si="73">BT10+1</f>
        <v>88</v>
      </c>
      <c r="BV10" s="152">
        <f t="shared" ref="BV10" si="74">BU10+1</f>
        <v>89</v>
      </c>
      <c r="BW10" s="152">
        <f t="shared" ref="BW10" si="75">BV10+1</f>
        <v>90</v>
      </c>
    </row>
    <row r="11" spans="2:75" s="152" customFormat="1" x14ac:dyDescent="0.15">
      <c r="B11" s="152" t="s">
        <v>99</v>
      </c>
      <c r="C11" s="152">
        <v>5</v>
      </c>
      <c r="D11" s="152">
        <v>5</v>
      </c>
      <c r="E11" s="152">
        <v>5</v>
      </c>
      <c r="F11" s="152">
        <v>5</v>
      </c>
      <c r="G11" s="152">
        <v>5</v>
      </c>
      <c r="H11" s="152">
        <v>5</v>
      </c>
      <c r="I11" s="152">
        <v>5</v>
      </c>
      <c r="J11" s="152">
        <v>5</v>
      </c>
      <c r="K11" s="152">
        <v>5</v>
      </c>
      <c r="L11" s="152">
        <v>5</v>
      </c>
      <c r="M11" s="152">
        <v>5</v>
      </c>
      <c r="N11" s="152">
        <v>5</v>
      </c>
      <c r="O11" s="152">
        <v>10</v>
      </c>
      <c r="P11" s="152">
        <v>10</v>
      </c>
      <c r="Q11" s="152">
        <v>10</v>
      </c>
      <c r="R11" s="152">
        <v>10</v>
      </c>
      <c r="S11" s="152">
        <v>10</v>
      </c>
      <c r="T11" s="152">
        <v>10</v>
      </c>
      <c r="U11" s="152">
        <v>10</v>
      </c>
      <c r="V11" s="152">
        <v>10</v>
      </c>
      <c r="W11" s="152">
        <v>10</v>
      </c>
      <c r="X11" s="152">
        <v>10</v>
      </c>
      <c r="Y11" s="152">
        <v>10</v>
      </c>
      <c r="Z11" s="152">
        <v>10</v>
      </c>
      <c r="AA11" s="152">
        <v>10</v>
      </c>
      <c r="AB11" s="152">
        <v>10</v>
      </c>
      <c r="AC11" s="152">
        <v>10</v>
      </c>
      <c r="AD11" s="152">
        <v>10</v>
      </c>
      <c r="AE11" s="152">
        <v>10</v>
      </c>
      <c r="AF11" s="152">
        <v>10</v>
      </c>
      <c r="AG11" s="152">
        <v>10</v>
      </c>
      <c r="AH11" s="152">
        <v>10</v>
      </c>
      <c r="AI11" s="152">
        <v>10</v>
      </c>
      <c r="AJ11" s="152">
        <v>10</v>
      </c>
      <c r="AK11" s="152">
        <v>10</v>
      </c>
      <c r="AL11" s="152">
        <v>10</v>
      </c>
      <c r="AM11" s="152">
        <v>10</v>
      </c>
      <c r="AN11" s="152">
        <v>10</v>
      </c>
      <c r="AO11" s="152">
        <v>10</v>
      </c>
      <c r="AP11" s="152">
        <v>10</v>
      </c>
      <c r="AQ11" s="152">
        <v>10</v>
      </c>
      <c r="AR11" s="152">
        <v>10</v>
      </c>
      <c r="AS11" s="152">
        <v>5</v>
      </c>
      <c r="AT11" s="152">
        <v>5</v>
      </c>
      <c r="AU11" s="152">
        <v>5</v>
      </c>
      <c r="AV11" s="152">
        <v>5</v>
      </c>
      <c r="AW11" s="152">
        <v>5</v>
      </c>
      <c r="AX11" s="152">
        <v>5</v>
      </c>
      <c r="AY11" s="152">
        <v>5</v>
      </c>
      <c r="AZ11" s="152">
        <v>5</v>
      </c>
      <c r="BA11" s="152">
        <v>5</v>
      </c>
      <c r="BB11" s="152">
        <v>5</v>
      </c>
      <c r="BC11" s="152">
        <v>0</v>
      </c>
      <c r="BD11" s="152">
        <v>0</v>
      </c>
      <c r="BE11" s="152">
        <v>0</v>
      </c>
      <c r="BF11" s="152">
        <v>0</v>
      </c>
      <c r="BG11" s="152">
        <v>0</v>
      </c>
      <c r="BH11" s="152">
        <v>0</v>
      </c>
      <c r="BI11" s="152">
        <v>0</v>
      </c>
      <c r="BJ11" s="152">
        <v>0</v>
      </c>
      <c r="BK11" s="152">
        <v>0</v>
      </c>
      <c r="BL11" s="152">
        <v>0</v>
      </c>
      <c r="BM11" s="152">
        <v>0</v>
      </c>
      <c r="BN11" s="152">
        <v>0</v>
      </c>
      <c r="BO11" s="152">
        <v>0</v>
      </c>
      <c r="BP11" s="152">
        <v>0</v>
      </c>
      <c r="BQ11" s="152">
        <v>0</v>
      </c>
      <c r="BR11" s="152">
        <v>0</v>
      </c>
      <c r="BS11" s="152">
        <v>0</v>
      </c>
      <c r="BT11" s="152">
        <v>0</v>
      </c>
      <c r="BU11" s="152">
        <v>0</v>
      </c>
      <c r="BV11" s="152">
        <v>0</v>
      </c>
      <c r="BW11" s="152">
        <v>0</v>
      </c>
    </row>
    <row r="12" spans="2:75" s="152" customFormat="1" x14ac:dyDescent="0.15">
      <c r="B12" s="152" t="s">
        <v>103</v>
      </c>
    </row>
    <row r="13" spans="2:75" s="152" customFormat="1" x14ac:dyDescent="0.15">
      <c r="B13" s="152" t="s">
        <v>100</v>
      </c>
      <c r="C13" s="152">
        <v>10</v>
      </c>
      <c r="D13" s="152">
        <v>10</v>
      </c>
      <c r="E13" s="152">
        <v>10</v>
      </c>
      <c r="F13" s="152">
        <v>10</v>
      </c>
      <c r="G13" s="152">
        <v>10</v>
      </c>
      <c r="H13" s="152">
        <v>10</v>
      </c>
      <c r="I13" s="152">
        <v>10</v>
      </c>
      <c r="J13" s="152">
        <v>10</v>
      </c>
      <c r="K13" s="152">
        <v>10</v>
      </c>
      <c r="L13" s="152">
        <v>10</v>
      </c>
      <c r="M13" s="152">
        <v>10</v>
      </c>
      <c r="N13" s="152">
        <v>10</v>
      </c>
      <c r="O13" s="152">
        <v>10</v>
      </c>
      <c r="P13" s="152">
        <v>10</v>
      </c>
      <c r="Q13" s="152">
        <v>10</v>
      </c>
      <c r="R13" s="152">
        <v>10</v>
      </c>
      <c r="S13" s="152">
        <v>10</v>
      </c>
      <c r="T13" s="152">
        <v>10</v>
      </c>
      <c r="U13" s="152">
        <v>10</v>
      </c>
      <c r="V13" s="152">
        <v>10</v>
      </c>
      <c r="W13" s="152">
        <v>10</v>
      </c>
      <c r="X13" s="152">
        <v>10</v>
      </c>
      <c r="Y13" s="152">
        <v>10</v>
      </c>
      <c r="Z13" s="152">
        <v>10</v>
      </c>
      <c r="AA13" s="152">
        <v>10</v>
      </c>
      <c r="AB13" s="152">
        <v>10</v>
      </c>
      <c r="AC13" s="152">
        <v>10</v>
      </c>
      <c r="AD13" s="152">
        <v>10</v>
      </c>
      <c r="AE13" s="152">
        <v>10</v>
      </c>
      <c r="AF13" s="152">
        <v>10</v>
      </c>
      <c r="AG13" s="152">
        <v>10</v>
      </c>
      <c r="AH13" s="152">
        <v>10</v>
      </c>
      <c r="AI13" s="152">
        <v>10</v>
      </c>
      <c r="AJ13" s="152">
        <v>10</v>
      </c>
      <c r="AK13" s="152">
        <v>10</v>
      </c>
      <c r="AL13" s="152">
        <v>10</v>
      </c>
      <c r="AM13" s="152">
        <v>10</v>
      </c>
      <c r="AN13" s="152">
        <v>10</v>
      </c>
      <c r="AO13" s="152">
        <v>10</v>
      </c>
      <c r="AP13" s="152">
        <v>10</v>
      </c>
      <c r="AQ13" s="152">
        <v>10</v>
      </c>
      <c r="AR13" s="152">
        <v>10</v>
      </c>
      <c r="AS13" s="152">
        <v>10</v>
      </c>
      <c r="AT13" s="152">
        <v>10</v>
      </c>
      <c r="AU13" s="152">
        <v>10</v>
      </c>
      <c r="AV13" s="152">
        <v>10</v>
      </c>
      <c r="AW13" s="152">
        <v>10</v>
      </c>
      <c r="AX13" s="152">
        <v>6</v>
      </c>
      <c r="AY13" s="152">
        <v>6</v>
      </c>
      <c r="AZ13" s="152">
        <v>6</v>
      </c>
      <c r="BA13" s="152">
        <v>6</v>
      </c>
      <c r="BB13" s="152">
        <v>6</v>
      </c>
      <c r="BC13" s="152">
        <v>6</v>
      </c>
      <c r="BD13" s="152">
        <v>6</v>
      </c>
      <c r="BE13" s="152">
        <v>6</v>
      </c>
      <c r="BF13" s="152">
        <v>6</v>
      </c>
      <c r="BG13" s="152">
        <v>6</v>
      </c>
      <c r="BH13" s="152">
        <v>6</v>
      </c>
      <c r="BI13" s="152">
        <v>6</v>
      </c>
      <c r="BJ13" s="152">
        <v>6</v>
      </c>
      <c r="BK13" s="152">
        <v>6</v>
      </c>
      <c r="BL13" s="152">
        <v>6</v>
      </c>
      <c r="BM13" s="152">
        <v>6</v>
      </c>
      <c r="BN13" s="152">
        <v>6</v>
      </c>
      <c r="BO13" s="152">
        <v>6</v>
      </c>
      <c r="BP13" s="152">
        <v>6</v>
      </c>
      <c r="BQ13" s="152">
        <v>6</v>
      </c>
      <c r="BR13" s="152">
        <v>6</v>
      </c>
      <c r="BS13" s="152">
        <v>6</v>
      </c>
      <c r="BT13" s="152">
        <v>6</v>
      </c>
      <c r="BU13" s="152">
        <v>6</v>
      </c>
      <c r="BV13" s="152">
        <v>6</v>
      </c>
      <c r="BW13" s="152">
        <v>6</v>
      </c>
    </row>
    <row r="14" spans="2:75" s="152" customFormat="1" x14ac:dyDescent="0.15">
      <c r="B14" s="152" t="s">
        <v>41</v>
      </c>
      <c r="C14" s="152">
        <f t="shared" ref="C14:AH14" si="76">SUM(C11:C13)</f>
        <v>15</v>
      </c>
      <c r="D14" s="152">
        <f t="shared" si="76"/>
        <v>15</v>
      </c>
      <c r="E14" s="152">
        <f t="shared" si="76"/>
        <v>15</v>
      </c>
      <c r="F14" s="152">
        <f t="shared" si="76"/>
        <v>15</v>
      </c>
      <c r="G14" s="152">
        <f t="shared" si="76"/>
        <v>15</v>
      </c>
      <c r="H14" s="152">
        <f t="shared" si="76"/>
        <v>15</v>
      </c>
      <c r="I14" s="152">
        <f t="shared" si="76"/>
        <v>15</v>
      </c>
      <c r="J14" s="152">
        <f t="shared" si="76"/>
        <v>15</v>
      </c>
      <c r="K14" s="152">
        <f t="shared" si="76"/>
        <v>15</v>
      </c>
      <c r="L14" s="152">
        <f t="shared" si="76"/>
        <v>15</v>
      </c>
      <c r="M14" s="152">
        <f t="shared" si="76"/>
        <v>15</v>
      </c>
      <c r="N14" s="152">
        <f t="shared" si="76"/>
        <v>15</v>
      </c>
      <c r="O14" s="152">
        <f t="shared" si="76"/>
        <v>20</v>
      </c>
      <c r="P14" s="152">
        <f t="shared" si="76"/>
        <v>20</v>
      </c>
      <c r="Q14" s="152">
        <f t="shared" si="76"/>
        <v>20</v>
      </c>
      <c r="R14" s="152">
        <f t="shared" si="76"/>
        <v>20</v>
      </c>
      <c r="S14" s="152">
        <f t="shared" si="76"/>
        <v>20</v>
      </c>
      <c r="T14" s="152">
        <f t="shared" si="76"/>
        <v>20</v>
      </c>
      <c r="U14" s="152">
        <f t="shared" si="76"/>
        <v>20</v>
      </c>
      <c r="V14" s="152">
        <f t="shared" si="76"/>
        <v>20</v>
      </c>
      <c r="W14" s="152">
        <f t="shared" si="76"/>
        <v>20</v>
      </c>
      <c r="X14" s="152">
        <f t="shared" si="76"/>
        <v>20</v>
      </c>
      <c r="Y14" s="152">
        <f t="shared" si="76"/>
        <v>20</v>
      </c>
      <c r="Z14" s="152">
        <f t="shared" si="76"/>
        <v>20</v>
      </c>
      <c r="AA14" s="152">
        <f t="shared" si="76"/>
        <v>20</v>
      </c>
      <c r="AB14" s="152">
        <f t="shared" si="76"/>
        <v>20</v>
      </c>
      <c r="AC14" s="152">
        <f t="shared" si="76"/>
        <v>20</v>
      </c>
      <c r="AD14" s="152">
        <f t="shared" si="76"/>
        <v>20</v>
      </c>
      <c r="AE14" s="152">
        <f t="shared" si="76"/>
        <v>20</v>
      </c>
      <c r="AF14" s="152">
        <f t="shared" si="76"/>
        <v>20</v>
      </c>
      <c r="AG14" s="152">
        <f t="shared" si="76"/>
        <v>20</v>
      </c>
      <c r="AH14" s="152">
        <f t="shared" si="76"/>
        <v>20</v>
      </c>
      <c r="AI14" s="152">
        <f t="shared" ref="AI14:BN14" si="77">SUM(AI11:AI13)</f>
        <v>20</v>
      </c>
      <c r="AJ14" s="152">
        <f t="shared" si="77"/>
        <v>20</v>
      </c>
      <c r="AK14" s="152">
        <f t="shared" si="77"/>
        <v>20</v>
      </c>
      <c r="AL14" s="152">
        <f t="shared" si="77"/>
        <v>20</v>
      </c>
      <c r="AM14" s="152">
        <f t="shared" si="77"/>
        <v>20</v>
      </c>
      <c r="AN14" s="152">
        <f t="shared" si="77"/>
        <v>20</v>
      </c>
      <c r="AO14" s="152">
        <f t="shared" si="77"/>
        <v>20</v>
      </c>
      <c r="AP14" s="152">
        <f t="shared" si="77"/>
        <v>20</v>
      </c>
      <c r="AQ14" s="152">
        <f t="shared" si="77"/>
        <v>20</v>
      </c>
      <c r="AR14" s="152">
        <f t="shared" si="77"/>
        <v>20</v>
      </c>
      <c r="AS14" s="152">
        <f t="shared" si="77"/>
        <v>15</v>
      </c>
      <c r="AT14" s="152">
        <f t="shared" si="77"/>
        <v>15</v>
      </c>
      <c r="AU14" s="152">
        <f t="shared" si="77"/>
        <v>15</v>
      </c>
      <c r="AV14" s="152">
        <f t="shared" si="77"/>
        <v>15</v>
      </c>
      <c r="AW14" s="152">
        <f t="shared" si="77"/>
        <v>15</v>
      </c>
      <c r="AX14" s="152">
        <f t="shared" si="77"/>
        <v>11</v>
      </c>
      <c r="AY14" s="152">
        <f t="shared" si="77"/>
        <v>11</v>
      </c>
      <c r="AZ14" s="152">
        <f t="shared" si="77"/>
        <v>11</v>
      </c>
      <c r="BA14" s="152">
        <f t="shared" si="77"/>
        <v>11</v>
      </c>
      <c r="BB14" s="152">
        <f t="shared" si="77"/>
        <v>11</v>
      </c>
      <c r="BC14" s="152">
        <f t="shared" si="77"/>
        <v>6</v>
      </c>
      <c r="BD14" s="152">
        <f t="shared" si="77"/>
        <v>6</v>
      </c>
      <c r="BE14" s="152">
        <f t="shared" si="77"/>
        <v>6</v>
      </c>
      <c r="BF14" s="152">
        <f t="shared" si="77"/>
        <v>6</v>
      </c>
      <c r="BG14" s="152">
        <f t="shared" si="77"/>
        <v>6</v>
      </c>
      <c r="BH14" s="152">
        <f t="shared" si="77"/>
        <v>6</v>
      </c>
      <c r="BI14" s="152">
        <f t="shared" si="77"/>
        <v>6</v>
      </c>
      <c r="BJ14" s="152">
        <f t="shared" si="77"/>
        <v>6</v>
      </c>
      <c r="BK14" s="152">
        <f t="shared" si="77"/>
        <v>6</v>
      </c>
      <c r="BL14" s="152">
        <f t="shared" si="77"/>
        <v>6</v>
      </c>
      <c r="BM14" s="152">
        <f t="shared" si="77"/>
        <v>6</v>
      </c>
      <c r="BN14" s="152">
        <f t="shared" si="77"/>
        <v>6</v>
      </c>
      <c r="BO14" s="152">
        <f t="shared" ref="BO14:BW14" si="78">SUM(BO11:BO13)</f>
        <v>6</v>
      </c>
      <c r="BP14" s="152">
        <f t="shared" si="78"/>
        <v>6</v>
      </c>
      <c r="BQ14" s="152">
        <f t="shared" si="78"/>
        <v>6</v>
      </c>
      <c r="BR14" s="152">
        <f t="shared" si="78"/>
        <v>6</v>
      </c>
      <c r="BS14" s="152">
        <f t="shared" si="78"/>
        <v>6</v>
      </c>
      <c r="BT14" s="152">
        <f t="shared" si="78"/>
        <v>6</v>
      </c>
      <c r="BU14" s="152">
        <f t="shared" si="78"/>
        <v>6</v>
      </c>
      <c r="BV14" s="152">
        <f t="shared" si="78"/>
        <v>6</v>
      </c>
      <c r="BW14" s="152">
        <f t="shared" si="78"/>
        <v>6</v>
      </c>
    </row>
    <row r="16" spans="2:75" x14ac:dyDescent="0.15">
      <c r="B16" s="147" t="s">
        <v>114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</row>
    <row r="17" spans="2:75" x14ac:dyDescent="0.15">
      <c r="B17" s="147" t="s">
        <v>80</v>
      </c>
      <c r="C17" s="147">
        <v>18</v>
      </c>
      <c r="D17" s="147">
        <f>C17+1</f>
        <v>19</v>
      </c>
      <c r="E17" s="147">
        <f t="shared" ref="E17" si="79">D17+1</f>
        <v>20</v>
      </c>
      <c r="F17" s="147">
        <f t="shared" ref="F17" si="80">E17+1</f>
        <v>21</v>
      </c>
      <c r="G17" s="147">
        <f t="shared" ref="G17" si="81">F17+1</f>
        <v>22</v>
      </c>
      <c r="H17" s="147">
        <f t="shared" ref="H17" si="82">G17+1</f>
        <v>23</v>
      </c>
      <c r="I17" s="147">
        <f t="shared" ref="I17" si="83">H17+1</f>
        <v>24</v>
      </c>
      <c r="J17" s="147">
        <f t="shared" ref="J17" si="84">I17+1</f>
        <v>25</v>
      </c>
      <c r="K17" s="147">
        <f t="shared" ref="K17" si="85">J17+1</f>
        <v>26</v>
      </c>
      <c r="L17" s="147">
        <f t="shared" ref="L17" si="86">K17+1</f>
        <v>27</v>
      </c>
      <c r="M17" s="147">
        <f t="shared" ref="M17" si="87">L17+1</f>
        <v>28</v>
      </c>
      <c r="N17" s="147">
        <f t="shared" ref="N17" si="88">M17+1</f>
        <v>29</v>
      </c>
      <c r="O17" s="147">
        <f t="shared" ref="O17" si="89">N17+1</f>
        <v>30</v>
      </c>
      <c r="P17" s="147">
        <f t="shared" ref="P17" si="90">O17+1</f>
        <v>31</v>
      </c>
      <c r="Q17" s="147">
        <f t="shared" ref="Q17" si="91">P17+1</f>
        <v>32</v>
      </c>
      <c r="R17" s="147">
        <f t="shared" ref="R17" si="92">Q17+1</f>
        <v>33</v>
      </c>
      <c r="S17" s="147">
        <f t="shared" ref="S17" si="93">R17+1</f>
        <v>34</v>
      </c>
      <c r="T17" s="147">
        <f t="shared" ref="T17" si="94">S17+1</f>
        <v>35</v>
      </c>
      <c r="U17" s="147">
        <f t="shared" ref="U17" si="95">T17+1</f>
        <v>36</v>
      </c>
      <c r="V17" s="147">
        <f t="shared" ref="V17" si="96">U17+1</f>
        <v>37</v>
      </c>
      <c r="W17" s="147">
        <f t="shared" ref="W17" si="97">V17+1</f>
        <v>38</v>
      </c>
      <c r="X17" s="147">
        <f t="shared" ref="X17" si="98">W17+1</f>
        <v>39</v>
      </c>
      <c r="Y17" s="147">
        <f t="shared" ref="Y17" si="99">X17+1</f>
        <v>40</v>
      </c>
      <c r="Z17" s="147">
        <f t="shared" ref="Z17" si="100">Y17+1</f>
        <v>41</v>
      </c>
      <c r="AA17" s="147">
        <f t="shared" ref="AA17" si="101">Z17+1</f>
        <v>42</v>
      </c>
      <c r="AB17" s="147">
        <f t="shared" ref="AB17" si="102">AA17+1</f>
        <v>43</v>
      </c>
      <c r="AC17" s="147">
        <f t="shared" ref="AC17" si="103">AB17+1</f>
        <v>44</v>
      </c>
      <c r="AD17" s="147">
        <f t="shared" ref="AD17" si="104">AC17+1</f>
        <v>45</v>
      </c>
      <c r="AE17" s="147">
        <f t="shared" ref="AE17" si="105">AD17+1</f>
        <v>46</v>
      </c>
      <c r="AF17" s="147">
        <f t="shared" ref="AF17" si="106">AE17+1</f>
        <v>47</v>
      </c>
      <c r="AG17" s="147">
        <f t="shared" ref="AG17" si="107">AF17+1</f>
        <v>48</v>
      </c>
      <c r="AH17" s="147">
        <f t="shared" ref="AH17" si="108">AG17+1</f>
        <v>49</v>
      </c>
      <c r="AI17" s="147">
        <f t="shared" ref="AI17" si="109">AH17+1</f>
        <v>50</v>
      </c>
      <c r="AJ17" s="147">
        <f t="shared" ref="AJ17" si="110">AI17+1</f>
        <v>51</v>
      </c>
      <c r="AK17" s="147">
        <f t="shared" ref="AK17" si="111">AJ17+1</f>
        <v>52</v>
      </c>
      <c r="AL17" s="147">
        <f t="shared" ref="AL17" si="112">AK17+1</f>
        <v>53</v>
      </c>
      <c r="AM17" s="147">
        <f t="shared" ref="AM17" si="113">AL17+1</f>
        <v>54</v>
      </c>
      <c r="AN17" s="147">
        <f t="shared" ref="AN17" si="114">AM17+1</f>
        <v>55</v>
      </c>
      <c r="AO17" s="147">
        <f t="shared" ref="AO17" si="115">AN17+1</f>
        <v>56</v>
      </c>
      <c r="AP17" s="147">
        <f t="shared" ref="AP17" si="116">AO17+1</f>
        <v>57</v>
      </c>
      <c r="AQ17" s="147">
        <f t="shared" ref="AQ17" si="117">AP17+1</f>
        <v>58</v>
      </c>
      <c r="AR17" s="147">
        <f t="shared" ref="AR17" si="118">AQ17+1</f>
        <v>59</v>
      </c>
      <c r="AS17" s="147">
        <f t="shared" ref="AS17" si="119">AR17+1</f>
        <v>60</v>
      </c>
      <c r="AT17" s="147">
        <f t="shared" ref="AT17" si="120">AS17+1</f>
        <v>61</v>
      </c>
      <c r="AU17" s="147">
        <f t="shared" ref="AU17" si="121">AT17+1</f>
        <v>62</v>
      </c>
      <c r="AV17" s="147">
        <f t="shared" ref="AV17" si="122">AU17+1</f>
        <v>63</v>
      </c>
      <c r="AW17" s="147">
        <f t="shared" ref="AW17" si="123">AV17+1</f>
        <v>64</v>
      </c>
      <c r="AX17" s="147">
        <f t="shared" ref="AX17" si="124">AW17+1</f>
        <v>65</v>
      </c>
      <c r="AY17" s="147">
        <f t="shared" ref="AY17" si="125">AX17+1</f>
        <v>66</v>
      </c>
      <c r="AZ17" s="147">
        <f t="shared" ref="AZ17" si="126">AY17+1</f>
        <v>67</v>
      </c>
      <c r="BA17" s="147">
        <f t="shared" ref="BA17" si="127">AZ17+1</f>
        <v>68</v>
      </c>
      <c r="BB17" s="147">
        <f t="shared" ref="BB17" si="128">BA17+1</f>
        <v>69</v>
      </c>
      <c r="BC17" s="147">
        <f t="shared" ref="BC17" si="129">BB17+1</f>
        <v>70</v>
      </c>
      <c r="BD17" s="147">
        <f t="shared" ref="BD17" si="130">BC17+1</f>
        <v>71</v>
      </c>
      <c r="BE17" s="147">
        <f t="shared" ref="BE17" si="131">BD17+1</f>
        <v>72</v>
      </c>
      <c r="BF17" s="147">
        <f t="shared" ref="BF17" si="132">BE17+1</f>
        <v>73</v>
      </c>
      <c r="BG17" s="147">
        <f t="shared" ref="BG17" si="133">BF17+1</f>
        <v>74</v>
      </c>
      <c r="BH17" s="147">
        <f t="shared" ref="BH17" si="134">BG17+1</f>
        <v>75</v>
      </c>
      <c r="BI17" s="147">
        <f t="shared" ref="BI17" si="135">BH17+1</f>
        <v>76</v>
      </c>
      <c r="BJ17" s="147">
        <f t="shared" ref="BJ17" si="136">BI17+1</f>
        <v>77</v>
      </c>
      <c r="BK17" s="147">
        <f t="shared" ref="BK17" si="137">BJ17+1</f>
        <v>78</v>
      </c>
      <c r="BL17" s="147">
        <f t="shared" ref="BL17" si="138">BK17+1</f>
        <v>79</v>
      </c>
      <c r="BM17" s="147">
        <f t="shared" ref="BM17" si="139">BL17+1</f>
        <v>80</v>
      </c>
      <c r="BN17" s="147">
        <f t="shared" ref="BN17" si="140">BM17+1</f>
        <v>81</v>
      </c>
      <c r="BO17" s="147">
        <f t="shared" ref="BO17" si="141">BN17+1</f>
        <v>82</v>
      </c>
      <c r="BP17" s="147">
        <f t="shared" ref="BP17" si="142">BO17+1</f>
        <v>83</v>
      </c>
      <c r="BQ17" s="147">
        <f t="shared" ref="BQ17" si="143">BP17+1</f>
        <v>84</v>
      </c>
      <c r="BR17" s="147">
        <f t="shared" ref="BR17" si="144">BQ17+1</f>
        <v>85</v>
      </c>
      <c r="BS17" s="147">
        <f t="shared" ref="BS17" si="145">BR17+1</f>
        <v>86</v>
      </c>
      <c r="BT17" s="147">
        <f t="shared" ref="BT17" si="146">BS17+1</f>
        <v>87</v>
      </c>
      <c r="BU17" s="147">
        <f t="shared" ref="BU17" si="147">BT17+1</f>
        <v>88</v>
      </c>
      <c r="BV17" s="147">
        <f t="shared" ref="BV17" si="148">BU17+1</f>
        <v>89</v>
      </c>
      <c r="BW17" s="147">
        <f t="shared" ref="BW17" si="149">BV17+1</f>
        <v>90</v>
      </c>
    </row>
    <row r="18" spans="2:75" x14ac:dyDescent="0.15">
      <c r="B18" s="147" t="s">
        <v>99</v>
      </c>
      <c r="C18" s="147" t="s">
        <v>115</v>
      </c>
      <c r="D18" s="147">
        <v>5</v>
      </c>
      <c r="E18" s="147">
        <v>5</v>
      </c>
      <c r="F18" s="147">
        <v>5</v>
      </c>
      <c r="G18" s="147">
        <v>5</v>
      </c>
      <c r="H18" s="147">
        <v>5</v>
      </c>
      <c r="I18" s="147">
        <v>5</v>
      </c>
      <c r="J18" s="147">
        <v>5</v>
      </c>
      <c r="K18" s="147">
        <v>5</v>
      </c>
      <c r="L18" s="147">
        <v>5</v>
      </c>
      <c r="M18" s="147">
        <v>5</v>
      </c>
      <c r="N18" s="147">
        <v>5</v>
      </c>
      <c r="O18" s="147">
        <v>10</v>
      </c>
      <c r="P18" s="147">
        <v>10</v>
      </c>
      <c r="Q18" s="147">
        <v>10</v>
      </c>
      <c r="R18" s="147">
        <v>10</v>
      </c>
      <c r="S18" s="147">
        <v>10</v>
      </c>
      <c r="T18" s="147">
        <v>10</v>
      </c>
      <c r="U18" s="147">
        <v>10</v>
      </c>
      <c r="V18" s="147">
        <v>10</v>
      </c>
      <c r="W18" s="147">
        <v>10</v>
      </c>
      <c r="X18" s="147">
        <v>10</v>
      </c>
      <c r="Y18" s="147">
        <v>15</v>
      </c>
      <c r="Z18" s="147">
        <v>15</v>
      </c>
      <c r="AA18" s="147">
        <v>15</v>
      </c>
      <c r="AB18" s="147">
        <v>15</v>
      </c>
      <c r="AC18" s="147">
        <v>15</v>
      </c>
      <c r="AD18" s="147">
        <v>15</v>
      </c>
      <c r="AE18" s="147">
        <v>15</v>
      </c>
      <c r="AF18" s="147">
        <v>15</v>
      </c>
      <c r="AG18" s="147">
        <v>15</v>
      </c>
      <c r="AH18" s="147">
        <v>15</v>
      </c>
      <c r="AI18" s="147">
        <v>15</v>
      </c>
      <c r="AJ18" s="147">
        <v>15</v>
      </c>
      <c r="AK18" s="147">
        <v>15</v>
      </c>
      <c r="AL18" s="147">
        <v>15</v>
      </c>
      <c r="AM18" s="147">
        <v>15</v>
      </c>
      <c r="AN18" s="147">
        <v>15</v>
      </c>
      <c r="AO18" s="147">
        <v>15</v>
      </c>
      <c r="AP18" s="147">
        <v>15</v>
      </c>
      <c r="AQ18" s="147">
        <v>15</v>
      </c>
      <c r="AR18" s="147">
        <v>15</v>
      </c>
      <c r="AS18" s="147">
        <v>10</v>
      </c>
      <c r="AT18" s="147">
        <v>10</v>
      </c>
      <c r="AU18" s="147">
        <v>10</v>
      </c>
      <c r="AV18" s="147">
        <v>10</v>
      </c>
      <c r="AW18" s="147">
        <v>10</v>
      </c>
      <c r="AX18" s="147">
        <v>10</v>
      </c>
      <c r="AY18" s="147">
        <v>10</v>
      </c>
      <c r="AZ18" s="147">
        <v>10</v>
      </c>
      <c r="BA18" s="147">
        <v>10</v>
      </c>
      <c r="BB18" s="147">
        <v>10</v>
      </c>
      <c r="BC18" s="147">
        <v>0</v>
      </c>
      <c r="BD18" s="147">
        <v>0</v>
      </c>
      <c r="BE18" s="147">
        <v>0</v>
      </c>
      <c r="BF18" s="147">
        <v>0</v>
      </c>
      <c r="BG18" s="147">
        <v>0</v>
      </c>
      <c r="BH18" s="147">
        <v>0</v>
      </c>
      <c r="BI18" s="147">
        <v>0</v>
      </c>
      <c r="BJ18" s="147">
        <v>0</v>
      </c>
      <c r="BK18" s="147">
        <v>0</v>
      </c>
      <c r="BL18" s="147">
        <v>0</v>
      </c>
      <c r="BM18" s="147">
        <v>0</v>
      </c>
      <c r="BN18" s="147">
        <v>0</v>
      </c>
      <c r="BO18" s="147">
        <v>0</v>
      </c>
      <c r="BP18" s="147">
        <v>0</v>
      </c>
      <c r="BQ18" s="147">
        <v>0</v>
      </c>
      <c r="BR18" s="147">
        <v>0</v>
      </c>
      <c r="BS18" s="147">
        <v>0</v>
      </c>
      <c r="BT18" s="147">
        <v>0</v>
      </c>
      <c r="BU18" s="147">
        <v>0</v>
      </c>
      <c r="BV18" s="147">
        <v>0</v>
      </c>
      <c r="BW18" s="147">
        <v>0</v>
      </c>
    </row>
    <row r="19" spans="2:75" x14ac:dyDescent="0.15">
      <c r="B19" s="147" t="s">
        <v>103</v>
      </c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</row>
    <row r="20" spans="2:75" x14ac:dyDescent="0.15">
      <c r="B20" s="147" t="s">
        <v>100</v>
      </c>
      <c r="C20" s="147">
        <v>10</v>
      </c>
      <c r="D20" s="147">
        <v>10</v>
      </c>
      <c r="E20" s="147">
        <v>10</v>
      </c>
      <c r="F20" s="147">
        <v>10</v>
      </c>
      <c r="G20" s="147">
        <v>10</v>
      </c>
      <c r="H20" s="147">
        <v>10</v>
      </c>
      <c r="I20" s="147">
        <v>10</v>
      </c>
      <c r="J20" s="147">
        <v>10</v>
      </c>
      <c r="K20" s="147">
        <v>10</v>
      </c>
      <c r="L20" s="147">
        <v>10</v>
      </c>
      <c r="M20" s="147">
        <v>10</v>
      </c>
      <c r="N20" s="147">
        <v>10</v>
      </c>
      <c r="O20" s="147">
        <v>10</v>
      </c>
      <c r="P20" s="147">
        <v>10</v>
      </c>
      <c r="Q20" s="147">
        <v>10</v>
      </c>
      <c r="R20" s="147">
        <v>10</v>
      </c>
      <c r="S20" s="147">
        <v>10</v>
      </c>
      <c r="T20" s="147">
        <v>10</v>
      </c>
      <c r="U20" s="147">
        <v>10</v>
      </c>
      <c r="V20" s="147">
        <v>10</v>
      </c>
      <c r="W20" s="147">
        <v>10</v>
      </c>
      <c r="X20" s="147">
        <v>10</v>
      </c>
      <c r="Y20" s="147">
        <v>10</v>
      </c>
      <c r="Z20" s="147">
        <v>10</v>
      </c>
      <c r="AA20" s="147">
        <v>10</v>
      </c>
      <c r="AB20" s="147">
        <v>10</v>
      </c>
      <c r="AC20" s="147">
        <v>10</v>
      </c>
      <c r="AD20" s="147">
        <v>10</v>
      </c>
      <c r="AE20" s="147">
        <v>10</v>
      </c>
      <c r="AF20" s="147">
        <v>10</v>
      </c>
      <c r="AG20" s="147">
        <v>10</v>
      </c>
      <c r="AH20" s="147">
        <v>10</v>
      </c>
      <c r="AI20" s="147">
        <v>10</v>
      </c>
      <c r="AJ20" s="147">
        <v>10</v>
      </c>
      <c r="AK20" s="147">
        <v>10</v>
      </c>
      <c r="AL20" s="147">
        <v>10</v>
      </c>
      <c r="AM20" s="147">
        <v>10</v>
      </c>
      <c r="AN20" s="147">
        <v>10</v>
      </c>
      <c r="AO20" s="147">
        <v>10</v>
      </c>
      <c r="AP20" s="147">
        <v>10</v>
      </c>
      <c r="AQ20" s="147">
        <v>10</v>
      </c>
      <c r="AR20" s="147">
        <v>10</v>
      </c>
      <c r="AS20" s="147">
        <v>10</v>
      </c>
      <c r="AT20" s="147">
        <v>10</v>
      </c>
      <c r="AU20" s="147">
        <v>10</v>
      </c>
      <c r="AV20" s="147">
        <v>10</v>
      </c>
      <c r="AW20" s="147">
        <v>10</v>
      </c>
      <c r="AX20" s="147">
        <v>6</v>
      </c>
      <c r="AY20" s="147">
        <v>6</v>
      </c>
      <c r="AZ20" s="147">
        <v>6</v>
      </c>
      <c r="BA20" s="147">
        <v>6</v>
      </c>
      <c r="BB20" s="147">
        <v>6</v>
      </c>
      <c r="BC20" s="147">
        <v>6</v>
      </c>
      <c r="BD20" s="147">
        <v>6</v>
      </c>
      <c r="BE20" s="147">
        <v>6</v>
      </c>
      <c r="BF20" s="147">
        <v>6</v>
      </c>
      <c r="BG20" s="147">
        <v>6</v>
      </c>
      <c r="BH20" s="147">
        <v>6</v>
      </c>
      <c r="BI20" s="147">
        <v>6</v>
      </c>
      <c r="BJ20" s="147">
        <v>6</v>
      </c>
      <c r="BK20" s="147">
        <v>6</v>
      </c>
      <c r="BL20" s="147">
        <v>6</v>
      </c>
      <c r="BM20" s="147">
        <v>6</v>
      </c>
      <c r="BN20" s="147">
        <v>6</v>
      </c>
      <c r="BO20" s="147">
        <v>6</v>
      </c>
      <c r="BP20" s="147">
        <v>6</v>
      </c>
      <c r="BQ20" s="147">
        <v>6</v>
      </c>
      <c r="BR20" s="147">
        <v>6</v>
      </c>
      <c r="BS20" s="147">
        <v>6</v>
      </c>
      <c r="BT20" s="147">
        <v>6</v>
      </c>
      <c r="BU20" s="147">
        <v>6</v>
      </c>
      <c r="BV20" s="147">
        <v>6</v>
      </c>
      <c r="BW20" s="147">
        <v>6</v>
      </c>
    </row>
    <row r="21" spans="2:75" x14ac:dyDescent="0.15">
      <c r="B21" s="147" t="s">
        <v>41</v>
      </c>
      <c r="C21" s="147">
        <f t="shared" ref="C21" si="150">SUM(C18:C20)</f>
        <v>10</v>
      </c>
      <c r="D21" s="147">
        <f t="shared" ref="D21" si="151">SUM(D18:D20)</f>
        <v>15</v>
      </c>
      <c r="E21" s="147">
        <f t="shared" ref="E21" si="152">SUM(E18:E20)</f>
        <v>15</v>
      </c>
      <c r="F21" s="147">
        <f t="shared" ref="F21" si="153">SUM(F18:F20)</f>
        <v>15</v>
      </c>
      <c r="G21" s="147">
        <f t="shared" ref="G21" si="154">SUM(G18:G20)</f>
        <v>15</v>
      </c>
      <c r="H21" s="147">
        <f t="shared" ref="H21" si="155">SUM(H18:H20)</f>
        <v>15</v>
      </c>
      <c r="I21" s="147">
        <f t="shared" ref="I21" si="156">SUM(I18:I20)</f>
        <v>15</v>
      </c>
      <c r="J21" s="147">
        <f t="shared" ref="J21" si="157">SUM(J18:J20)</f>
        <v>15</v>
      </c>
      <c r="K21" s="147">
        <f t="shared" ref="K21" si="158">SUM(K18:K20)</f>
        <v>15</v>
      </c>
      <c r="L21" s="147">
        <f t="shared" ref="L21" si="159">SUM(L18:L20)</f>
        <v>15</v>
      </c>
      <c r="M21" s="147">
        <f t="shared" ref="M21" si="160">SUM(M18:M20)</f>
        <v>15</v>
      </c>
      <c r="N21" s="147">
        <f t="shared" ref="N21" si="161">SUM(N18:N20)</f>
        <v>15</v>
      </c>
      <c r="O21" s="147">
        <f t="shared" ref="O21" si="162">SUM(O18:O20)</f>
        <v>20</v>
      </c>
      <c r="P21" s="147">
        <f t="shared" ref="P21" si="163">SUM(P18:P20)</f>
        <v>20</v>
      </c>
      <c r="Q21" s="147">
        <f t="shared" ref="Q21" si="164">SUM(Q18:Q20)</f>
        <v>20</v>
      </c>
      <c r="R21" s="147">
        <f t="shared" ref="R21" si="165">SUM(R18:R20)</f>
        <v>20</v>
      </c>
      <c r="S21" s="147">
        <f t="shared" ref="S21" si="166">SUM(S18:S20)</f>
        <v>20</v>
      </c>
      <c r="T21" s="147">
        <f t="shared" ref="T21" si="167">SUM(T18:T20)</f>
        <v>20</v>
      </c>
      <c r="U21" s="147">
        <f t="shared" ref="U21" si="168">SUM(U18:U20)</f>
        <v>20</v>
      </c>
      <c r="V21" s="147">
        <f t="shared" ref="V21" si="169">SUM(V18:V20)</f>
        <v>20</v>
      </c>
      <c r="W21" s="147">
        <f t="shared" ref="W21" si="170">SUM(W18:W20)</f>
        <v>20</v>
      </c>
      <c r="X21" s="147">
        <f t="shared" ref="X21" si="171">SUM(X18:X20)</f>
        <v>20</v>
      </c>
      <c r="Y21" s="147">
        <f t="shared" ref="Y21" si="172">SUM(Y18:Y20)</f>
        <v>25</v>
      </c>
      <c r="Z21" s="147">
        <f t="shared" ref="Z21" si="173">SUM(Z18:Z20)</f>
        <v>25</v>
      </c>
      <c r="AA21" s="147">
        <f t="shared" ref="AA21" si="174">SUM(AA18:AA20)</f>
        <v>25</v>
      </c>
      <c r="AB21" s="147">
        <f t="shared" ref="AB21" si="175">SUM(AB18:AB20)</f>
        <v>25</v>
      </c>
      <c r="AC21" s="147">
        <f t="shared" ref="AC21" si="176">SUM(AC18:AC20)</f>
        <v>25</v>
      </c>
      <c r="AD21" s="147">
        <f t="shared" ref="AD21" si="177">SUM(AD18:AD20)</f>
        <v>25</v>
      </c>
      <c r="AE21" s="147">
        <f t="shared" ref="AE21" si="178">SUM(AE18:AE20)</f>
        <v>25</v>
      </c>
      <c r="AF21" s="147">
        <f t="shared" ref="AF21" si="179">SUM(AF18:AF20)</f>
        <v>25</v>
      </c>
      <c r="AG21" s="147">
        <f t="shared" ref="AG21" si="180">SUM(AG18:AG20)</f>
        <v>25</v>
      </c>
      <c r="AH21" s="147">
        <f t="shared" ref="AH21" si="181">SUM(AH18:AH20)</f>
        <v>25</v>
      </c>
      <c r="AI21" s="147">
        <f t="shared" ref="AI21" si="182">SUM(AI18:AI20)</f>
        <v>25</v>
      </c>
      <c r="AJ21" s="147">
        <f t="shared" ref="AJ21" si="183">SUM(AJ18:AJ20)</f>
        <v>25</v>
      </c>
      <c r="AK21" s="147">
        <f t="shared" ref="AK21" si="184">SUM(AK18:AK20)</f>
        <v>25</v>
      </c>
      <c r="AL21" s="147">
        <f t="shared" ref="AL21" si="185">SUM(AL18:AL20)</f>
        <v>25</v>
      </c>
      <c r="AM21" s="147">
        <f t="shared" ref="AM21" si="186">SUM(AM18:AM20)</f>
        <v>25</v>
      </c>
      <c r="AN21" s="147">
        <f t="shared" ref="AN21" si="187">SUM(AN18:AN20)</f>
        <v>25</v>
      </c>
      <c r="AO21" s="147">
        <f t="shared" ref="AO21" si="188">SUM(AO18:AO20)</f>
        <v>25</v>
      </c>
      <c r="AP21" s="147">
        <f t="shared" ref="AP21" si="189">SUM(AP18:AP20)</f>
        <v>25</v>
      </c>
      <c r="AQ21" s="147">
        <f t="shared" ref="AQ21" si="190">SUM(AQ18:AQ20)</f>
        <v>25</v>
      </c>
      <c r="AR21" s="147">
        <f t="shared" ref="AR21" si="191">SUM(AR18:AR20)</f>
        <v>25</v>
      </c>
      <c r="AS21" s="147">
        <f t="shared" ref="AS21" si="192">SUM(AS18:AS20)</f>
        <v>20</v>
      </c>
      <c r="AT21" s="147">
        <f t="shared" ref="AT21" si="193">SUM(AT18:AT20)</f>
        <v>20</v>
      </c>
      <c r="AU21" s="147">
        <f t="shared" ref="AU21" si="194">SUM(AU18:AU20)</f>
        <v>20</v>
      </c>
      <c r="AV21" s="147">
        <f t="shared" ref="AV21" si="195">SUM(AV18:AV20)</f>
        <v>20</v>
      </c>
      <c r="AW21" s="147">
        <f t="shared" ref="AW21" si="196">SUM(AW18:AW20)</f>
        <v>20</v>
      </c>
      <c r="AX21" s="147">
        <f t="shared" ref="AX21" si="197">SUM(AX18:AX20)</f>
        <v>16</v>
      </c>
      <c r="AY21" s="147">
        <f t="shared" ref="AY21" si="198">SUM(AY18:AY20)</f>
        <v>16</v>
      </c>
      <c r="AZ21" s="147">
        <f t="shared" ref="AZ21" si="199">SUM(AZ18:AZ20)</f>
        <v>16</v>
      </c>
      <c r="BA21" s="147">
        <f t="shared" ref="BA21" si="200">SUM(BA18:BA20)</f>
        <v>16</v>
      </c>
      <c r="BB21" s="147">
        <f t="shared" ref="BB21" si="201">SUM(BB18:BB20)</f>
        <v>16</v>
      </c>
      <c r="BC21" s="147">
        <f t="shared" ref="BC21" si="202">SUM(BC18:BC20)</f>
        <v>6</v>
      </c>
      <c r="BD21" s="147">
        <f t="shared" ref="BD21" si="203">SUM(BD18:BD20)</f>
        <v>6</v>
      </c>
      <c r="BE21" s="147">
        <f t="shared" ref="BE21" si="204">SUM(BE18:BE20)</f>
        <v>6</v>
      </c>
      <c r="BF21" s="147">
        <f t="shared" ref="BF21" si="205">SUM(BF18:BF20)</f>
        <v>6</v>
      </c>
      <c r="BG21" s="147">
        <f t="shared" ref="BG21" si="206">SUM(BG18:BG20)</f>
        <v>6</v>
      </c>
      <c r="BH21" s="147">
        <f t="shared" ref="BH21" si="207">SUM(BH18:BH20)</f>
        <v>6</v>
      </c>
      <c r="BI21" s="147">
        <f t="shared" ref="BI21" si="208">SUM(BI18:BI20)</f>
        <v>6</v>
      </c>
      <c r="BJ21" s="147">
        <f t="shared" ref="BJ21" si="209">SUM(BJ18:BJ20)</f>
        <v>6</v>
      </c>
      <c r="BK21" s="147">
        <f t="shared" ref="BK21" si="210">SUM(BK18:BK20)</f>
        <v>6</v>
      </c>
      <c r="BL21" s="147">
        <f t="shared" ref="BL21" si="211">SUM(BL18:BL20)</f>
        <v>6</v>
      </c>
      <c r="BM21" s="147">
        <f t="shared" ref="BM21" si="212">SUM(BM18:BM20)</f>
        <v>6</v>
      </c>
      <c r="BN21" s="147">
        <f t="shared" ref="BN21" si="213">SUM(BN18:BN20)</f>
        <v>6</v>
      </c>
      <c r="BO21" s="147">
        <f t="shared" ref="BO21" si="214">SUM(BO18:BO20)</f>
        <v>6</v>
      </c>
      <c r="BP21" s="147">
        <f t="shared" ref="BP21" si="215">SUM(BP18:BP20)</f>
        <v>6</v>
      </c>
      <c r="BQ21" s="147">
        <f t="shared" ref="BQ21" si="216">SUM(BQ18:BQ20)</f>
        <v>6</v>
      </c>
      <c r="BR21" s="147">
        <f t="shared" ref="BR21" si="217">SUM(BR18:BR20)</f>
        <v>6</v>
      </c>
      <c r="BS21" s="147">
        <f t="shared" ref="BS21" si="218">SUM(BS18:BS20)</f>
        <v>6</v>
      </c>
      <c r="BT21" s="147">
        <f t="shared" ref="BT21" si="219">SUM(BT18:BT20)</f>
        <v>6</v>
      </c>
      <c r="BU21" s="147">
        <f t="shared" ref="BU21" si="220">SUM(BU18:BU20)</f>
        <v>6</v>
      </c>
      <c r="BV21" s="147">
        <f t="shared" ref="BV21" si="221">SUM(BV18:BV20)</f>
        <v>6</v>
      </c>
      <c r="BW21" s="147">
        <f t="shared" ref="BW21" si="222">SUM(BW18:BW20)</f>
        <v>6</v>
      </c>
    </row>
  </sheetData>
  <sheetProtection algorithmName="SHA-512" hashValue="hPh6lnYBNo+Y0CoEMyvVwtZ1ig1qkhyd91nXnjzSjXI3V2fJYwNjYP6g7/Ktu9zZdf2F/KVdf2JImnsadV9pog==" saltValue="G6ytTNV32u31hpThxkQcmw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043D-C1BB-41E8-8F6D-BF6A522F7F7B}">
  <sheetPr>
    <tabColor rgb="FFFFC000"/>
    <pageSetUpPr fitToPage="1"/>
  </sheetPr>
  <dimension ref="A1:BC69"/>
  <sheetViews>
    <sheetView showGridLines="0" tabSelected="1" view="pageBreakPreview" topLeftCell="B1" zoomScale="70" zoomScaleNormal="25" zoomScaleSheetLayoutView="70" workbookViewId="0">
      <pane xSplit="2" ySplit="13" topLeftCell="D14" activePane="bottomRight" state="frozen"/>
      <selection activeCell="B1" sqref="B1"/>
      <selection pane="topRight" activeCell="D1" sqref="D1"/>
      <selection pane="bottomLeft" activeCell="B14" sqref="B14"/>
      <selection pane="bottomRight" activeCell="AA14" sqref="AA14"/>
    </sheetView>
  </sheetViews>
  <sheetFormatPr defaultColWidth="9.109375" defaultRowHeight="12" x14ac:dyDescent="0.15"/>
  <cols>
    <col min="1" max="1" width="1.109375" style="88" hidden="1" customWidth="1"/>
    <col min="2" max="2" width="3.88671875" style="88" customWidth="1"/>
    <col min="3" max="3" width="27.88671875" style="88" bestFit="1" customWidth="1"/>
    <col min="4" max="54" width="7.6640625" style="88" customWidth="1"/>
    <col min="55" max="16384" width="9.109375" style="88"/>
  </cols>
  <sheetData>
    <row r="1" spans="2:55" ht="21.75" customHeight="1" x14ac:dyDescent="0.15">
      <c r="B1" s="103" t="s">
        <v>142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5"/>
    </row>
    <row r="2" spans="2:55" ht="12" customHeight="1" thickBot="1" x14ac:dyDescent="0.2">
      <c r="B2" s="106"/>
      <c r="D2" s="107"/>
      <c r="E2" s="108"/>
    </row>
    <row r="3" spans="2:55" ht="18" customHeight="1" x14ac:dyDescent="0.15">
      <c r="B3" s="182" t="s">
        <v>0</v>
      </c>
      <c r="C3" s="183"/>
      <c r="D3" s="56">
        <v>0</v>
      </c>
      <c r="E3" s="23">
        <f t="shared" ref="E3:BB6" si="0">D3+1</f>
        <v>1</v>
      </c>
      <c r="F3" s="23">
        <f t="shared" si="0"/>
        <v>2</v>
      </c>
      <c r="G3" s="23">
        <f t="shared" si="0"/>
        <v>3</v>
      </c>
      <c r="H3" s="23">
        <f t="shared" si="0"/>
        <v>4</v>
      </c>
      <c r="I3" s="23">
        <f t="shared" si="0"/>
        <v>5</v>
      </c>
      <c r="J3" s="23">
        <f t="shared" si="0"/>
        <v>6</v>
      </c>
      <c r="K3" s="23">
        <f t="shared" si="0"/>
        <v>7</v>
      </c>
      <c r="L3" s="23">
        <f t="shared" si="0"/>
        <v>8</v>
      </c>
      <c r="M3" s="23">
        <f t="shared" si="0"/>
        <v>9</v>
      </c>
      <c r="N3" s="23">
        <f t="shared" si="0"/>
        <v>10</v>
      </c>
      <c r="O3" s="23">
        <f t="shared" ref="O3:O5" si="1">N3+1</f>
        <v>11</v>
      </c>
      <c r="P3" s="23">
        <f t="shared" ref="P3:P5" si="2">O3+1</f>
        <v>12</v>
      </c>
      <c r="Q3" s="23">
        <f t="shared" ref="Q3:Q5" si="3">P3+1</f>
        <v>13</v>
      </c>
      <c r="R3" s="23">
        <f t="shared" ref="R3:R5" si="4">Q3+1</f>
        <v>14</v>
      </c>
      <c r="S3" s="23">
        <f t="shared" ref="S3:S5" si="5">R3+1</f>
        <v>15</v>
      </c>
      <c r="T3" s="23">
        <f t="shared" ref="T3:T5" si="6">S3+1</f>
        <v>16</v>
      </c>
      <c r="U3" s="23">
        <f t="shared" ref="U3:U5" si="7">T3+1</f>
        <v>17</v>
      </c>
      <c r="V3" s="23">
        <f t="shared" ref="V3:V5" si="8">U3+1</f>
        <v>18</v>
      </c>
      <c r="W3" s="23">
        <f t="shared" ref="W3:X5" si="9">V3+1</f>
        <v>19</v>
      </c>
      <c r="X3" s="23">
        <f t="shared" si="9"/>
        <v>20</v>
      </c>
      <c r="Y3" s="23">
        <f t="shared" ref="Y3:Y5" si="10">X3+1</f>
        <v>21</v>
      </c>
      <c r="Z3" s="23">
        <f t="shared" ref="Z3:Z5" si="11">Y3+1</f>
        <v>22</v>
      </c>
      <c r="AA3" s="23">
        <f t="shared" ref="AA3:AA5" si="12">Z3+1</f>
        <v>23</v>
      </c>
      <c r="AB3" s="23">
        <f t="shared" ref="AB3:AB5" si="13">AA3+1</f>
        <v>24</v>
      </c>
      <c r="AC3" s="23">
        <f t="shared" ref="AC3:AC5" si="14">AB3+1</f>
        <v>25</v>
      </c>
      <c r="AD3" s="23">
        <f t="shared" ref="AD3:AD5" si="15">AC3+1</f>
        <v>26</v>
      </c>
      <c r="AE3" s="23">
        <f t="shared" ref="AE3:AE5" si="16">AD3+1</f>
        <v>27</v>
      </c>
      <c r="AF3" s="23">
        <f t="shared" ref="AF3:AF5" si="17">AE3+1</f>
        <v>28</v>
      </c>
      <c r="AG3" s="23">
        <f t="shared" ref="AG3:AG5" si="18">AF3+1</f>
        <v>29</v>
      </c>
      <c r="AH3" s="23">
        <f t="shared" ref="AH3:AI5" si="19">AG3+1</f>
        <v>30</v>
      </c>
      <c r="AI3" s="23">
        <f t="shared" si="19"/>
        <v>31</v>
      </c>
      <c r="AJ3" s="23">
        <f t="shared" ref="AJ3:AJ5" si="20">AI3+1</f>
        <v>32</v>
      </c>
      <c r="AK3" s="23">
        <f t="shared" ref="AK3:AK5" si="21">AJ3+1</f>
        <v>33</v>
      </c>
      <c r="AL3" s="23">
        <f t="shared" ref="AL3:AL5" si="22">AK3+1</f>
        <v>34</v>
      </c>
      <c r="AM3" s="23">
        <f t="shared" ref="AM3:AM5" si="23">AL3+1</f>
        <v>35</v>
      </c>
      <c r="AN3" s="23">
        <f t="shared" ref="AN3:AN5" si="24">AM3+1</f>
        <v>36</v>
      </c>
      <c r="AO3" s="23">
        <f t="shared" ref="AO3:AO5" si="25">AN3+1</f>
        <v>37</v>
      </c>
      <c r="AP3" s="23">
        <f t="shared" ref="AP3:AP5" si="26">AO3+1</f>
        <v>38</v>
      </c>
      <c r="AQ3" s="23">
        <f t="shared" ref="AQ3:AQ5" si="27">AP3+1</f>
        <v>39</v>
      </c>
      <c r="AR3" s="23">
        <f t="shared" ref="AR3:AR5" si="28">AQ3+1</f>
        <v>40</v>
      </c>
      <c r="AS3" s="23">
        <f t="shared" ref="AS3:AS5" si="29">AR3+1</f>
        <v>41</v>
      </c>
      <c r="AT3" s="23">
        <f t="shared" ref="AT3:AT5" si="30">AS3+1</f>
        <v>42</v>
      </c>
      <c r="AU3" s="23">
        <f t="shared" ref="AU3:AU5" si="31">AT3+1</f>
        <v>43</v>
      </c>
      <c r="AV3" s="23">
        <f t="shared" ref="AV3:AV5" si="32">AU3+1</f>
        <v>44</v>
      </c>
      <c r="AW3" s="23">
        <f t="shared" ref="AW3:AW5" si="33">AV3+1</f>
        <v>45</v>
      </c>
      <c r="AX3" s="23">
        <f t="shared" ref="AX3:AX5" si="34">AW3+1</f>
        <v>46</v>
      </c>
      <c r="AY3" s="23">
        <f t="shared" ref="AY3:AY5" si="35">AX3+1</f>
        <v>47</v>
      </c>
      <c r="AZ3" s="23">
        <f t="shared" ref="AZ3:AZ5" si="36">AY3+1</f>
        <v>48</v>
      </c>
      <c r="BA3" s="23">
        <f t="shared" ref="BA3:BA5" si="37">AZ3+1</f>
        <v>49</v>
      </c>
      <c r="BB3" s="24">
        <f t="shared" si="0"/>
        <v>50</v>
      </c>
    </row>
    <row r="4" spans="2:55" ht="18" customHeight="1" x14ac:dyDescent="0.15">
      <c r="B4" s="184" t="s">
        <v>6</v>
      </c>
      <c r="C4" s="185"/>
      <c r="D4" s="20">
        <v>2025</v>
      </c>
      <c r="E4" s="21">
        <f t="shared" si="0"/>
        <v>2026</v>
      </c>
      <c r="F4" s="21">
        <f t="shared" si="0"/>
        <v>2027</v>
      </c>
      <c r="G4" s="21">
        <f t="shared" si="0"/>
        <v>2028</v>
      </c>
      <c r="H4" s="21">
        <f t="shared" si="0"/>
        <v>2029</v>
      </c>
      <c r="I4" s="21">
        <f t="shared" si="0"/>
        <v>2030</v>
      </c>
      <c r="J4" s="21">
        <f t="shared" si="0"/>
        <v>2031</v>
      </c>
      <c r="K4" s="21">
        <f t="shared" si="0"/>
        <v>2032</v>
      </c>
      <c r="L4" s="21">
        <f t="shared" si="0"/>
        <v>2033</v>
      </c>
      <c r="M4" s="21">
        <f t="shared" si="0"/>
        <v>2034</v>
      </c>
      <c r="N4" s="21">
        <f t="shared" si="0"/>
        <v>2035</v>
      </c>
      <c r="O4" s="21">
        <f t="shared" si="1"/>
        <v>2036</v>
      </c>
      <c r="P4" s="21">
        <f t="shared" si="2"/>
        <v>2037</v>
      </c>
      <c r="Q4" s="21">
        <f t="shared" si="3"/>
        <v>2038</v>
      </c>
      <c r="R4" s="21">
        <f t="shared" si="4"/>
        <v>2039</v>
      </c>
      <c r="S4" s="21">
        <f t="shared" si="5"/>
        <v>2040</v>
      </c>
      <c r="T4" s="21">
        <f t="shared" si="6"/>
        <v>2041</v>
      </c>
      <c r="U4" s="21">
        <f t="shared" si="7"/>
        <v>2042</v>
      </c>
      <c r="V4" s="21">
        <f t="shared" si="8"/>
        <v>2043</v>
      </c>
      <c r="W4" s="21">
        <f t="shared" si="9"/>
        <v>2044</v>
      </c>
      <c r="X4" s="21">
        <f t="shared" si="9"/>
        <v>2045</v>
      </c>
      <c r="Y4" s="21">
        <f t="shared" si="10"/>
        <v>2046</v>
      </c>
      <c r="Z4" s="21">
        <f t="shared" si="11"/>
        <v>2047</v>
      </c>
      <c r="AA4" s="21">
        <f t="shared" si="12"/>
        <v>2048</v>
      </c>
      <c r="AB4" s="21">
        <f t="shared" si="13"/>
        <v>2049</v>
      </c>
      <c r="AC4" s="21">
        <f t="shared" si="14"/>
        <v>2050</v>
      </c>
      <c r="AD4" s="21">
        <f t="shared" si="15"/>
        <v>2051</v>
      </c>
      <c r="AE4" s="21">
        <f t="shared" si="16"/>
        <v>2052</v>
      </c>
      <c r="AF4" s="21">
        <f t="shared" si="17"/>
        <v>2053</v>
      </c>
      <c r="AG4" s="21">
        <f t="shared" si="18"/>
        <v>2054</v>
      </c>
      <c r="AH4" s="21">
        <f t="shared" si="19"/>
        <v>2055</v>
      </c>
      <c r="AI4" s="21">
        <f t="shared" si="19"/>
        <v>2056</v>
      </c>
      <c r="AJ4" s="21">
        <f t="shared" si="20"/>
        <v>2057</v>
      </c>
      <c r="AK4" s="21">
        <f t="shared" si="21"/>
        <v>2058</v>
      </c>
      <c r="AL4" s="21">
        <f t="shared" si="22"/>
        <v>2059</v>
      </c>
      <c r="AM4" s="21">
        <f t="shared" si="23"/>
        <v>2060</v>
      </c>
      <c r="AN4" s="21">
        <f t="shared" si="24"/>
        <v>2061</v>
      </c>
      <c r="AO4" s="21">
        <f t="shared" si="25"/>
        <v>2062</v>
      </c>
      <c r="AP4" s="21">
        <f t="shared" si="26"/>
        <v>2063</v>
      </c>
      <c r="AQ4" s="21">
        <f t="shared" si="27"/>
        <v>2064</v>
      </c>
      <c r="AR4" s="21">
        <f t="shared" si="28"/>
        <v>2065</v>
      </c>
      <c r="AS4" s="21">
        <f t="shared" si="29"/>
        <v>2066</v>
      </c>
      <c r="AT4" s="21">
        <f t="shared" si="30"/>
        <v>2067</v>
      </c>
      <c r="AU4" s="21">
        <f t="shared" si="31"/>
        <v>2068</v>
      </c>
      <c r="AV4" s="21">
        <f t="shared" si="32"/>
        <v>2069</v>
      </c>
      <c r="AW4" s="21">
        <f t="shared" si="33"/>
        <v>2070</v>
      </c>
      <c r="AX4" s="21">
        <f t="shared" si="34"/>
        <v>2071</v>
      </c>
      <c r="AY4" s="21">
        <f t="shared" si="35"/>
        <v>2072</v>
      </c>
      <c r="AZ4" s="21">
        <f t="shared" si="36"/>
        <v>2073</v>
      </c>
      <c r="BA4" s="21">
        <f t="shared" si="37"/>
        <v>2074</v>
      </c>
      <c r="BB4" s="22">
        <f t="shared" si="0"/>
        <v>2075</v>
      </c>
    </row>
    <row r="5" spans="2:55" ht="18" hidden="1" customHeight="1" x14ac:dyDescent="0.15">
      <c r="B5" s="184" t="s">
        <v>11</v>
      </c>
      <c r="C5" s="186"/>
      <c r="D5" s="20">
        <v>30</v>
      </c>
      <c r="E5" s="21">
        <f t="shared" si="0"/>
        <v>31</v>
      </c>
      <c r="F5" s="21">
        <f t="shared" si="0"/>
        <v>32</v>
      </c>
      <c r="G5" s="21">
        <f t="shared" si="0"/>
        <v>33</v>
      </c>
      <c r="H5" s="21">
        <f t="shared" si="0"/>
        <v>34</v>
      </c>
      <c r="I5" s="21">
        <f t="shared" si="0"/>
        <v>35</v>
      </c>
      <c r="J5" s="21">
        <f t="shared" si="0"/>
        <v>36</v>
      </c>
      <c r="K5" s="21">
        <f t="shared" si="0"/>
        <v>37</v>
      </c>
      <c r="L5" s="21">
        <f t="shared" si="0"/>
        <v>38</v>
      </c>
      <c r="M5" s="21">
        <f t="shared" si="0"/>
        <v>39</v>
      </c>
      <c r="N5" s="21">
        <f t="shared" si="0"/>
        <v>40</v>
      </c>
      <c r="O5" s="21">
        <f t="shared" si="1"/>
        <v>41</v>
      </c>
      <c r="P5" s="21">
        <f t="shared" si="2"/>
        <v>42</v>
      </c>
      <c r="Q5" s="21">
        <f t="shared" si="3"/>
        <v>43</v>
      </c>
      <c r="R5" s="21">
        <f t="shared" si="4"/>
        <v>44</v>
      </c>
      <c r="S5" s="21">
        <f t="shared" si="5"/>
        <v>45</v>
      </c>
      <c r="T5" s="21">
        <f t="shared" si="6"/>
        <v>46</v>
      </c>
      <c r="U5" s="21">
        <f t="shared" si="7"/>
        <v>47</v>
      </c>
      <c r="V5" s="21">
        <f t="shared" si="8"/>
        <v>48</v>
      </c>
      <c r="W5" s="21">
        <f t="shared" si="9"/>
        <v>49</v>
      </c>
      <c r="X5" s="21">
        <f t="shared" si="9"/>
        <v>50</v>
      </c>
      <c r="Y5" s="21">
        <f t="shared" si="10"/>
        <v>51</v>
      </c>
      <c r="Z5" s="21">
        <f t="shared" si="11"/>
        <v>52</v>
      </c>
      <c r="AA5" s="21">
        <f t="shared" si="12"/>
        <v>53</v>
      </c>
      <c r="AB5" s="21">
        <f t="shared" si="13"/>
        <v>54</v>
      </c>
      <c r="AC5" s="21">
        <f t="shared" si="14"/>
        <v>55</v>
      </c>
      <c r="AD5" s="21">
        <f t="shared" si="15"/>
        <v>56</v>
      </c>
      <c r="AE5" s="21">
        <f t="shared" si="16"/>
        <v>57</v>
      </c>
      <c r="AF5" s="21">
        <f t="shared" si="17"/>
        <v>58</v>
      </c>
      <c r="AG5" s="21">
        <f t="shared" si="18"/>
        <v>59</v>
      </c>
      <c r="AH5" s="21">
        <f t="shared" si="19"/>
        <v>60</v>
      </c>
      <c r="AI5" s="21">
        <f t="shared" si="19"/>
        <v>61</v>
      </c>
      <c r="AJ5" s="21">
        <f t="shared" si="20"/>
        <v>62</v>
      </c>
      <c r="AK5" s="21">
        <f t="shared" si="21"/>
        <v>63</v>
      </c>
      <c r="AL5" s="21">
        <f t="shared" si="22"/>
        <v>64</v>
      </c>
      <c r="AM5" s="21">
        <f t="shared" si="23"/>
        <v>65</v>
      </c>
      <c r="AN5" s="21">
        <f t="shared" si="24"/>
        <v>66</v>
      </c>
      <c r="AO5" s="21">
        <f t="shared" si="25"/>
        <v>67</v>
      </c>
      <c r="AP5" s="21">
        <f t="shared" si="26"/>
        <v>68</v>
      </c>
      <c r="AQ5" s="21">
        <f t="shared" si="27"/>
        <v>69</v>
      </c>
      <c r="AR5" s="21">
        <f t="shared" si="28"/>
        <v>70</v>
      </c>
      <c r="AS5" s="21">
        <f t="shared" si="29"/>
        <v>71</v>
      </c>
      <c r="AT5" s="21">
        <f t="shared" si="30"/>
        <v>72</v>
      </c>
      <c r="AU5" s="21">
        <f t="shared" si="31"/>
        <v>73</v>
      </c>
      <c r="AV5" s="21">
        <f t="shared" si="32"/>
        <v>74</v>
      </c>
      <c r="AW5" s="21">
        <f t="shared" si="33"/>
        <v>75</v>
      </c>
      <c r="AX5" s="21">
        <f t="shared" si="34"/>
        <v>76</v>
      </c>
      <c r="AY5" s="21">
        <f t="shared" si="35"/>
        <v>77</v>
      </c>
      <c r="AZ5" s="21">
        <f t="shared" si="36"/>
        <v>78</v>
      </c>
      <c r="BA5" s="21">
        <f t="shared" si="37"/>
        <v>79</v>
      </c>
      <c r="BB5" s="22">
        <f t="shared" ref="BB5" si="38">BA5+1</f>
        <v>80</v>
      </c>
    </row>
    <row r="6" spans="2:55" ht="50.1" customHeight="1" x14ac:dyDescent="0.15">
      <c r="B6" s="187" t="s">
        <v>17</v>
      </c>
      <c r="C6" s="2" t="s">
        <v>5</v>
      </c>
      <c r="D6" s="34">
        <f>入力!C3</f>
        <v>40</v>
      </c>
      <c r="E6" s="55">
        <f>D6+1</f>
        <v>41</v>
      </c>
      <c r="F6" s="35">
        <f t="shared" si="0"/>
        <v>42</v>
      </c>
      <c r="G6" s="35">
        <f t="shared" si="0"/>
        <v>43</v>
      </c>
      <c r="H6" s="35">
        <f t="shared" si="0"/>
        <v>44</v>
      </c>
      <c r="I6" s="35">
        <f t="shared" si="0"/>
        <v>45</v>
      </c>
      <c r="J6" s="35">
        <f t="shared" si="0"/>
        <v>46</v>
      </c>
      <c r="K6" s="35">
        <f t="shared" si="0"/>
        <v>47</v>
      </c>
      <c r="L6" s="35">
        <f t="shared" si="0"/>
        <v>48</v>
      </c>
      <c r="M6" s="35">
        <f t="shared" si="0"/>
        <v>49</v>
      </c>
      <c r="N6" s="35">
        <f t="shared" si="0"/>
        <v>50</v>
      </c>
      <c r="O6" s="35">
        <f t="shared" ref="O6" si="39">N6+1</f>
        <v>51</v>
      </c>
      <c r="P6" s="35">
        <f t="shared" ref="P6" si="40">O6+1</f>
        <v>52</v>
      </c>
      <c r="Q6" s="35">
        <f t="shared" ref="Q6" si="41">P6+1</f>
        <v>53</v>
      </c>
      <c r="R6" s="35">
        <f t="shared" ref="R6" si="42">Q6+1</f>
        <v>54</v>
      </c>
      <c r="S6" s="35">
        <f t="shared" ref="S6" si="43">R6+1</f>
        <v>55</v>
      </c>
      <c r="T6" s="35">
        <f t="shared" ref="T6" si="44">S6+1</f>
        <v>56</v>
      </c>
      <c r="U6" s="35">
        <f t="shared" ref="U6" si="45">T6+1</f>
        <v>57</v>
      </c>
      <c r="V6" s="35">
        <f t="shared" ref="V6" si="46">U6+1</f>
        <v>58</v>
      </c>
      <c r="W6" s="35">
        <f t="shared" ref="W6" si="47">V6+1</f>
        <v>59</v>
      </c>
      <c r="X6" s="35">
        <f t="shared" ref="X6" si="48">W6+1</f>
        <v>60</v>
      </c>
      <c r="Y6" s="35">
        <f t="shared" ref="Y6" si="49">X6+1</f>
        <v>61</v>
      </c>
      <c r="Z6" s="35">
        <f t="shared" ref="Z6" si="50">Y6+1</f>
        <v>62</v>
      </c>
      <c r="AA6" s="35">
        <f t="shared" ref="AA6" si="51">Z6+1</f>
        <v>63</v>
      </c>
      <c r="AB6" s="35">
        <f t="shared" ref="AB6" si="52">AA6+1</f>
        <v>64</v>
      </c>
      <c r="AC6" s="35">
        <f t="shared" ref="AC6" si="53">AB6+1</f>
        <v>65</v>
      </c>
      <c r="AD6" s="35">
        <f t="shared" ref="AD6" si="54">AC6+1</f>
        <v>66</v>
      </c>
      <c r="AE6" s="35">
        <f t="shared" ref="AE6" si="55">AD6+1</f>
        <v>67</v>
      </c>
      <c r="AF6" s="35">
        <f t="shared" ref="AF6" si="56">AE6+1</f>
        <v>68</v>
      </c>
      <c r="AG6" s="35">
        <f t="shared" ref="AG6" si="57">AF6+1</f>
        <v>69</v>
      </c>
      <c r="AH6" s="35">
        <f t="shared" ref="AH6" si="58">AG6+1</f>
        <v>70</v>
      </c>
      <c r="AI6" s="35">
        <f t="shared" ref="AI6" si="59">AH6+1</f>
        <v>71</v>
      </c>
      <c r="AJ6" s="35">
        <f t="shared" ref="AJ6" si="60">AI6+1</f>
        <v>72</v>
      </c>
      <c r="AK6" s="35">
        <f t="shared" ref="AK6" si="61">AJ6+1</f>
        <v>73</v>
      </c>
      <c r="AL6" s="35">
        <f t="shared" ref="AL6" si="62">AK6+1</f>
        <v>74</v>
      </c>
      <c r="AM6" s="35">
        <f t="shared" ref="AM6" si="63">AL6+1</f>
        <v>75</v>
      </c>
      <c r="AN6" s="35">
        <f t="shared" ref="AN6" si="64">AM6+1</f>
        <v>76</v>
      </c>
      <c r="AO6" s="35">
        <f t="shared" ref="AO6" si="65">AN6+1</f>
        <v>77</v>
      </c>
      <c r="AP6" s="35">
        <f t="shared" ref="AP6" si="66">AO6+1</f>
        <v>78</v>
      </c>
      <c r="AQ6" s="35">
        <f t="shared" ref="AQ6" si="67">AP6+1</f>
        <v>79</v>
      </c>
      <c r="AR6" s="35">
        <f t="shared" ref="AR6" si="68">AQ6+1</f>
        <v>80</v>
      </c>
      <c r="AS6" s="35">
        <f t="shared" ref="AS6" si="69">AR6+1</f>
        <v>81</v>
      </c>
      <c r="AT6" s="35">
        <f t="shared" si="0"/>
        <v>82</v>
      </c>
      <c r="AU6" s="35">
        <f t="shared" si="0"/>
        <v>83</v>
      </c>
      <c r="AV6" s="35">
        <f t="shared" si="0"/>
        <v>84</v>
      </c>
      <c r="AW6" s="35">
        <f t="shared" si="0"/>
        <v>85</v>
      </c>
      <c r="AX6" s="35">
        <f t="shared" si="0"/>
        <v>86</v>
      </c>
      <c r="AY6" s="35">
        <f t="shared" si="0"/>
        <v>87</v>
      </c>
      <c r="AZ6" s="35">
        <f t="shared" si="0"/>
        <v>88</v>
      </c>
      <c r="BA6" s="35">
        <f t="shared" si="0"/>
        <v>89</v>
      </c>
      <c r="BB6" s="36">
        <f t="shared" si="0"/>
        <v>90</v>
      </c>
    </row>
    <row r="7" spans="2:55" ht="20.100000000000001" hidden="1" customHeight="1" x14ac:dyDescent="0.15">
      <c r="B7" s="188"/>
      <c r="C7" s="25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9"/>
    </row>
    <row r="8" spans="2:55" ht="20.100000000000001" hidden="1" customHeight="1" x14ac:dyDescent="0.15">
      <c r="B8" s="188"/>
      <c r="C8" s="94"/>
      <c r="D8" s="37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9"/>
    </row>
    <row r="9" spans="2:55" ht="20.100000000000001" hidden="1" customHeight="1" x14ac:dyDescent="0.15">
      <c r="B9" s="188"/>
      <c r="C9" s="94"/>
      <c r="D9" s="37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9"/>
    </row>
    <row r="10" spans="2:55" ht="20.100000000000001" hidden="1" customHeight="1" x14ac:dyDescent="0.15">
      <c r="B10" s="188"/>
      <c r="C10" s="94"/>
      <c r="D10" s="37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9"/>
    </row>
    <row r="11" spans="2:55" ht="20.100000000000001" hidden="1" customHeight="1" x14ac:dyDescent="0.15">
      <c r="B11" s="188"/>
      <c r="C11" s="32"/>
      <c r="D11" s="37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9"/>
    </row>
    <row r="12" spans="2:55" ht="20.100000000000001" hidden="1" customHeight="1" x14ac:dyDescent="0.15">
      <c r="B12" s="188"/>
      <c r="C12" s="89" t="s">
        <v>74</v>
      </c>
      <c r="D12" s="90">
        <f t="shared" ref="D12:AI12" si="70">COUNTIF(D6:D10,"&gt;0")+IF(D8&gt;25,-1,0)+IF(D9&gt;25,-1,0)+IF(D10&gt;25,-1,0)</f>
        <v>1</v>
      </c>
      <c r="E12" s="91">
        <f t="shared" si="70"/>
        <v>1</v>
      </c>
      <c r="F12" s="91">
        <f t="shared" si="70"/>
        <v>1</v>
      </c>
      <c r="G12" s="91">
        <f t="shared" si="70"/>
        <v>1</v>
      </c>
      <c r="H12" s="91">
        <f t="shared" si="70"/>
        <v>1</v>
      </c>
      <c r="I12" s="91">
        <f t="shared" si="70"/>
        <v>1</v>
      </c>
      <c r="J12" s="91">
        <f t="shared" si="70"/>
        <v>1</v>
      </c>
      <c r="K12" s="91">
        <f t="shared" si="70"/>
        <v>1</v>
      </c>
      <c r="L12" s="91">
        <f t="shared" si="70"/>
        <v>1</v>
      </c>
      <c r="M12" s="91">
        <f t="shared" si="70"/>
        <v>1</v>
      </c>
      <c r="N12" s="91">
        <f t="shared" si="70"/>
        <v>1</v>
      </c>
      <c r="O12" s="91">
        <f t="shared" si="70"/>
        <v>1</v>
      </c>
      <c r="P12" s="91">
        <f t="shared" si="70"/>
        <v>1</v>
      </c>
      <c r="Q12" s="91">
        <f t="shared" si="70"/>
        <v>1</v>
      </c>
      <c r="R12" s="91">
        <f t="shared" si="70"/>
        <v>1</v>
      </c>
      <c r="S12" s="91">
        <f t="shared" si="70"/>
        <v>1</v>
      </c>
      <c r="T12" s="91">
        <f t="shared" si="70"/>
        <v>1</v>
      </c>
      <c r="U12" s="91">
        <f t="shared" si="70"/>
        <v>1</v>
      </c>
      <c r="V12" s="91">
        <f t="shared" si="70"/>
        <v>1</v>
      </c>
      <c r="W12" s="91">
        <f t="shared" si="70"/>
        <v>1</v>
      </c>
      <c r="X12" s="91">
        <f t="shared" si="70"/>
        <v>1</v>
      </c>
      <c r="Y12" s="91">
        <f t="shared" si="70"/>
        <v>1</v>
      </c>
      <c r="Z12" s="91">
        <f t="shared" si="70"/>
        <v>1</v>
      </c>
      <c r="AA12" s="91">
        <f t="shared" si="70"/>
        <v>1</v>
      </c>
      <c r="AB12" s="91">
        <f t="shared" si="70"/>
        <v>1</v>
      </c>
      <c r="AC12" s="91">
        <f t="shared" si="70"/>
        <v>1</v>
      </c>
      <c r="AD12" s="91">
        <f t="shared" si="70"/>
        <v>1</v>
      </c>
      <c r="AE12" s="91">
        <f t="shared" si="70"/>
        <v>1</v>
      </c>
      <c r="AF12" s="91">
        <f t="shared" si="70"/>
        <v>1</v>
      </c>
      <c r="AG12" s="91">
        <f t="shared" si="70"/>
        <v>1</v>
      </c>
      <c r="AH12" s="91">
        <f t="shared" si="70"/>
        <v>1</v>
      </c>
      <c r="AI12" s="91">
        <f t="shared" si="70"/>
        <v>1</v>
      </c>
      <c r="AJ12" s="91">
        <f t="shared" ref="AJ12:BB12" si="71">COUNTIF(AJ6:AJ10,"&gt;0")+IF(AJ8&gt;25,-1,0)+IF(AJ9&gt;25,-1,0)+IF(AJ10&gt;25,-1,0)</f>
        <v>1</v>
      </c>
      <c r="AK12" s="91">
        <f t="shared" si="71"/>
        <v>1</v>
      </c>
      <c r="AL12" s="91">
        <f t="shared" si="71"/>
        <v>1</v>
      </c>
      <c r="AM12" s="91">
        <f t="shared" si="71"/>
        <v>1</v>
      </c>
      <c r="AN12" s="91">
        <f t="shared" si="71"/>
        <v>1</v>
      </c>
      <c r="AO12" s="91">
        <f t="shared" si="71"/>
        <v>1</v>
      </c>
      <c r="AP12" s="91">
        <f t="shared" si="71"/>
        <v>1</v>
      </c>
      <c r="AQ12" s="91">
        <f t="shared" si="71"/>
        <v>1</v>
      </c>
      <c r="AR12" s="91">
        <f t="shared" si="71"/>
        <v>1</v>
      </c>
      <c r="AS12" s="91">
        <f t="shared" si="71"/>
        <v>1</v>
      </c>
      <c r="AT12" s="91">
        <f t="shared" si="71"/>
        <v>1</v>
      </c>
      <c r="AU12" s="91">
        <f t="shared" si="71"/>
        <v>1</v>
      </c>
      <c r="AV12" s="91">
        <f t="shared" si="71"/>
        <v>1</v>
      </c>
      <c r="AW12" s="91">
        <f t="shared" si="71"/>
        <v>1</v>
      </c>
      <c r="AX12" s="91">
        <f t="shared" si="71"/>
        <v>1</v>
      </c>
      <c r="AY12" s="91">
        <f t="shared" si="71"/>
        <v>1</v>
      </c>
      <c r="AZ12" s="91">
        <f t="shared" si="71"/>
        <v>1</v>
      </c>
      <c r="BA12" s="91">
        <f t="shared" si="71"/>
        <v>1</v>
      </c>
      <c r="BB12" s="92">
        <f t="shared" si="71"/>
        <v>1</v>
      </c>
    </row>
    <row r="13" spans="2:55" ht="20.100000000000001" hidden="1" customHeight="1" x14ac:dyDescent="0.15">
      <c r="B13" s="188"/>
      <c r="C13" s="33"/>
      <c r="D13" s="37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9"/>
    </row>
    <row r="14" spans="2:55" ht="90" customHeight="1" x14ac:dyDescent="0.15">
      <c r="B14" s="189" t="s">
        <v>7</v>
      </c>
      <c r="C14" s="140" t="s">
        <v>8</v>
      </c>
      <c r="D14" s="109"/>
      <c r="E14" s="110"/>
      <c r="F14" s="110"/>
      <c r="G14" s="111"/>
      <c r="H14" s="110"/>
      <c r="I14" s="111"/>
      <c r="J14" s="111"/>
      <c r="K14" s="110"/>
      <c r="L14" s="110"/>
      <c r="M14" s="111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1"/>
      <c r="AT14" s="111"/>
      <c r="AU14" s="111"/>
      <c r="AV14" s="110"/>
      <c r="AW14" s="111"/>
      <c r="AX14" s="111"/>
      <c r="AY14" s="111"/>
      <c r="AZ14" s="111"/>
      <c r="BA14" s="111"/>
      <c r="BB14" s="112"/>
    </row>
    <row r="15" spans="2:55" ht="45" customHeight="1" thickBot="1" x14ac:dyDescent="0.2">
      <c r="B15" s="190"/>
      <c r="C15" s="141" t="s">
        <v>12</v>
      </c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2"/>
    </row>
    <row r="16" spans="2:55" ht="20.100000000000001" customHeight="1" x14ac:dyDescent="0.15">
      <c r="B16" s="172" t="s">
        <v>113</v>
      </c>
      <c r="C16" s="9" t="s">
        <v>95</v>
      </c>
      <c r="D16" s="43">
        <f>HLOOKUP(D6,年収!$C$3:$BW$8,6,FALSE)</f>
        <v>450</v>
      </c>
      <c r="E16" s="43">
        <f>HLOOKUP(E6,年収!$C$3:$BW$8,6,FALSE)</f>
        <v>450</v>
      </c>
      <c r="F16" s="43">
        <f>HLOOKUP(F6,年収!$C$3:$BW$8,6,FALSE)</f>
        <v>450</v>
      </c>
      <c r="G16" s="43">
        <f>HLOOKUP(G6,年収!$C$3:$BW$8,6,FALSE)</f>
        <v>450</v>
      </c>
      <c r="H16" s="43">
        <f>HLOOKUP(H6,年収!$C$3:$BW$8,6,FALSE)</f>
        <v>450</v>
      </c>
      <c r="I16" s="43">
        <f>HLOOKUP(I6,年収!$C$3:$BW$8,6,FALSE)</f>
        <v>480</v>
      </c>
      <c r="J16" s="43">
        <f>HLOOKUP(J6,年収!$C$3:$BW$8,6,FALSE)</f>
        <v>480</v>
      </c>
      <c r="K16" s="43">
        <f>HLOOKUP(K6,年収!$C$3:$BW$8,6,FALSE)</f>
        <v>480</v>
      </c>
      <c r="L16" s="43">
        <f>HLOOKUP(L6,年収!$C$3:$BW$8,6,FALSE)</f>
        <v>480</v>
      </c>
      <c r="M16" s="43">
        <f>HLOOKUP(M6,年収!$C$3:$BW$8,6,FALSE)</f>
        <v>480</v>
      </c>
      <c r="N16" s="43">
        <f>HLOOKUP(N6,年収!$C$3:$BW$8,6,FALSE)</f>
        <v>480</v>
      </c>
      <c r="O16" s="43">
        <f>HLOOKUP(O6,年収!$C$3:$BW$8,6,FALSE)</f>
        <v>480</v>
      </c>
      <c r="P16" s="43">
        <f>HLOOKUP(P6,年収!$C$3:$BW$8,6,FALSE)</f>
        <v>480</v>
      </c>
      <c r="Q16" s="43">
        <f>HLOOKUP(Q6,年収!$C$3:$BW$8,6,FALSE)</f>
        <v>480</v>
      </c>
      <c r="R16" s="43">
        <f>HLOOKUP(R6,年収!$C$3:$BW$8,6,FALSE)</f>
        <v>480</v>
      </c>
      <c r="S16" s="43">
        <f>HLOOKUP(S6,年収!$C$3:$BW$8,6,FALSE)</f>
        <v>510</v>
      </c>
      <c r="T16" s="43">
        <f>HLOOKUP(T6,年収!$C$3:$BW$8,6,FALSE)</f>
        <v>510</v>
      </c>
      <c r="U16" s="43">
        <f>HLOOKUP(U6,年収!$C$3:$BW$8,6,FALSE)</f>
        <v>510</v>
      </c>
      <c r="V16" s="43">
        <f>HLOOKUP(V6,年収!$C$3:$BW$8,6,FALSE)</f>
        <v>510</v>
      </c>
      <c r="W16" s="43">
        <f>HLOOKUP(W6,年収!$C$3:$BW$8,6,FALSE)</f>
        <v>510</v>
      </c>
      <c r="X16" s="43">
        <f>HLOOKUP(X6,年収!$C$3:$BW$8,6,FALSE)</f>
        <v>380</v>
      </c>
      <c r="Y16" s="43">
        <f>HLOOKUP(Y6,年収!$C$3:$BW$8,6,FALSE)</f>
        <v>380</v>
      </c>
      <c r="Z16" s="43">
        <f>HLOOKUP(Z6,年収!$C$3:$BW$8,6,FALSE)</f>
        <v>380</v>
      </c>
      <c r="AA16" s="43">
        <f>HLOOKUP(AA6,年収!$C$3:$BW$8,6,FALSE)</f>
        <v>380</v>
      </c>
      <c r="AB16" s="43">
        <f>HLOOKUP(AB6,年収!$C$3:$BW$8,6,FALSE)</f>
        <v>380</v>
      </c>
      <c r="AC16" s="43">
        <f>HLOOKUP(AC6,年収!$C$3:$BW$8,6,FALSE)</f>
        <v>380</v>
      </c>
      <c r="AD16" s="43">
        <f>HLOOKUP(AD6,年収!$C$3:$BW$8,6,FALSE)</f>
        <v>140.4</v>
      </c>
      <c r="AE16" s="43">
        <f>HLOOKUP(AE6,年収!$C$3:$BW$8,6,FALSE)</f>
        <v>140.4</v>
      </c>
      <c r="AF16" s="43">
        <f>HLOOKUP(AF6,年収!$C$3:$BW$8,6,FALSE)</f>
        <v>140.4</v>
      </c>
      <c r="AG16" s="43">
        <f>HLOOKUP(AG6,年収!$C$3:$BW$8,6,FALSE)</f>
        <v>140.4</v>
      </c>
      <c r="AH16" s="43">
        <f>HLOOKUP(AH6,年収!$C$3:$BW$8,6,FALSE)</f>
        <v>140.4</v>
      </c>
      <c r="AI16" s="43">
        <f>HLOOKUP(AI6,年収!$C$3:$BW$8,6,FALSE)</f>
        <v>140.4</v>
      </c>
      <c r="AJ16" s="43">
        <f>HLOOKUP(AJ6,年収!$C$3:$BW$8,6,FALSE)</f>
        <v>140.4</v>
      </c>
      <c r="AK16" s="43">
        <f>HLOOKUP(AK6,年収!$C$3:$BW$8,6,FALSE)</f>
        <v>140.4</v>
      </c>
      <c r="AL16" s="43">
        <f>HLOOKUP(AL6,年収!$C$3:$BW$8,6,FALSE)</f>
        <v>140.4</v>
      </c>
      <c r="AM16" s="43">
        <f>HLOOKUP(AM6,年収!$C$3:$BW$8,6,FALSE)</f>
        <v>140.4</v>
      </c>
      <c r="AN16" s="43">
        <f>HLOOKUP(AN6,年収!$C$3:$BW$8,6,FALSE)</f>
        <v>140.4</v>
      </c>
      <c r="AO16" s="43">
        <f>HLOOKUP(AO6,年収!$C$3:$BW$8,6,FALSE)</f>
        <v>140.4</v>
      </c>
      <c r="AP16" s="43">
        <f>HLOOKUP(AP6,年収!$C$3:$BW$8,6,FALSE)</f>
        <v>140.4</v>
      </c>
      <c r="AQ16" s="43">
        <f>HLOOKUP(AQ6,年収!$C$3:$BW$8,6,FALSE)</f>
        <v>140.4</v>
      </c>
      <c r="AR16" s="43">
        <f>HLOOKUP(AR6,年収!$C$3:$BW$8,6,FALSE)</f>
        <v>140.4</v>
      </c>
      <c r="AS16" s="43">
        <f>HLOOKUP(AS6,年収!$C$3:$BW$8,6,FALSE)</f>
        <v>140.4</v>
      </c>
      <c r="AT16" s="43">
        <f>HLOOKUP(AT6,年収!$C$3:$BW$8,6,FALSE)</f>
        <v>140.4</v>
      </c>
      <c r="AU16" s="43">
        <f>HLOOKUP(AU6,年収!$C$3:$BW$8,6,FALSE)</f>
        <v>140.4</v>
      </c>
      <c r="AV16" s="43">
        <f>HLOOKUP(AV6,年収!$C$3:$BW$8,6,FALSE)</f>
        <v>140.4</v>
      </c>
      <c r="AW16" s="43">
        <f>HLOOKUP(AW6,年収!$C$3:$BW$8,6,FALSE)</f>
        <v>140.4</v>
      </c>
      <c r="AX16" s="43">
        <f>HLOOKUP(AX6,年収!$C$3:$BW$8,6,FALSE)</f>
        <v>140.4</v>
      </c>
      <c r="AY16" s="43">
        <f>HLOOKUP(AY6,年収!$C$3:$BW$8,6,FALSE)</f>
        <v>140.4</v>
      </c>
      <c r="AZ16" s="43">
        <f>HLOOKUP(AZ6,年収!$C$3:$BW$8,6,FALSE)</f>
        <v>140.4</v>
      </c>
      <c r="BA16" s="43">
        <f>HLOOKUP(BA6,年収!$C$3:$BW$8,6,FALSE)</f>
        <v>140.4</v>
      </c>
      <c r="BB16" s="44">
        <f>HLOOKUP(BB6,年収!$C$3:$BW$8,6,FALSE)</f>
        <v>140.4</v>
      </c>
      <c r="BC16" s="113">
        <f t="shared" ref="BC16:BC21" si="72">SUM(D16:BB16)</f>
        <v>15389.999999999991</v>
      </c>
    </row>
    <row r="17" spans="2:55" ht="20.100000000000001" hidden="1" customHeight="1" x14ac:dyDescent="0.15">
      <c r="B17" s="173"/>
      <c r="C17" s="93" t="s">
        <v>55</v>
      </c>
      <c r="D17" s="45"/>
      <c r="E17" s="80"/>
      <c r="F17" s="46"/>
      <c r="G17" s="46"/>
      <c r="H17" s="80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7"/>
      <c r="BC17" s="113">
        <f t="shared" si="72"/>
        <v>0</v>
      </c>
    </row>
    <row r="18" spans="2:55" ht="20.100000000000001" hidden="1" customHeight="1" x14ac:dyDescent="0.15">
      <c r="B18" s="173"/>
      <c r="C18" s="93" t="s">
        <v>96</v>
      </c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1"/>
      <c r="BC18" s="114">
        <f t="shared" si="72"/>
        <v>0</v>
      </c>
    </row>
    <row r="19" spans="2:55" ht="20.100000000000001" hidden="1" customHeight="1" x14ac:dyDescent="0.15">
      <c r="B19" s="173"/>
      <c r="C19" s="93" t="s">
        <v>97</v>
      </c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1"/>
      <c r="BC19" s="114">
        <f t="shared" si="72"/>
        <v>0</v>
      </c>
    </row>
    <row r="20" spans="2:55" ht="20.100000000000001" customHeight="1" x14ac:dyDescent="0.15">
      <c r="B20" s="173"/>
      <c r="C20" s="10" t="s">
        <v>83</v>
      </c>
      <c r="D20" s="52">
        <f>IF(D6=60,入力!$C$5,0)</f>
        <v>0</v>
      </c>
      <c r="E20" s="53">
        <f>IF(E6=60,入力!$C$5,0)</f>
        <v>0</v>
      </c>
      <c r="F20" s="53">
        <f>IF(F6=60,入力!$C$5,0)</f>
        <v>0</v>
      </c>
      <c r="G20" s="53">
        <f>IF(G6=60,入力!$C$5,0)</f>
        <v>0</v>
      </c>
      <c r="H20" s="53">
        <f>IF(H6=60,入力!$C$5,0)</f>
        <v>0</v>
      </c>
      <c r="I20" s="53">
        <f>IF(I6=60,入力!$C$5,0)</f>
        <v>0</v>
      </c>
      <c r="J20" s="53">
        <f>IF(J6=60,入力!$C$5,0)</f>
        <v>0</v>
      </c>
      <c r="K20" s="53">
        <f>IF(K6=60,入力!$C$5,0)</f>
        <v>0</v>
      </c>
      <c r="L20" s="53">
        <f>IF(L6=60,入力!$C$5,0)</f>
        <v>0</v>
      </c>
      <c r="M20" s="53">
        <f>IF(M6=60,入力!$C$5,0)</f>
        <v>0</v>
      </c>
      <c r="N20" s="53">
        <f>IF(N6=60,入力!$C$5,0)</f>
        <v>0</v>
      </c>
      <c r="O20" s="53">
        <f>IF(O6=60,入力!$C$5,0)</f>
        <v>0</v>
      </c>
      <c r="P20" s="53">
        <f>IF(P6=60,入力!$C$5,0)</f>
        <v>0</v>
      </c>
      <c r="Q20" s="53">
        <f>IF(Q6=60,入力!$C$5,0)</f>
        <v>0</v>
      </c>
      <c r="R20" s="53">
        <f>IF(R6=60,入力!$C$5,0)</f>
        <v>0</v>
      </c>
      <c r="S20" s="53">
        <f>IF(S6=60,入力!$C$5,0)</f>
        <v>0</v>
      </c>
      <c r="T20" s="53">
        <f>IF(T6=60,入力!$C$5,0)</f>
        <v>0</v>
      </c>
      <c r="U20" s="53">
        <f>IF(U6=60,入力!$C$5,0)</f>
        <v>0</v>
      </c>
      <c r="V20" s="53">
        <f>IF(V6=60,入力!$C$5,0)</f>
        <v>0</v>
      </c>
      <c r="W20" s="53">
        <f>IF(W6=60,入力!$C$5,0)</f>
        <v>0</v>
      </c>
      <c r="X20" s="53">
        <f>IF(X6=60,入力!$C$5,0)</f>
        <v>1000</v>
      </c>
      <c r="Y20" s="53">
        <f>IF(Y6=60,入力!$C$5,0)</f>
        <v>0</v>
      </c>
      <c r="Z20" s="53">
        <f>IF(Z6=60,入力!$C$5,0)</f>
        <v>0</v>
      </c>
      <c r="AA20" s="53">
        <f>IF(AA6=60,入力!$C$5,0)</f>
        <v>0</v>
      </c>
      <c r="AB20" s="53">
        <f>IF(AB6=60,入力!$C$5,0)</f>
        <v>0</v>
      </c>
      <c r="AC20" s="53">
        <f>IF(AC6=60,入力!$C$5,0)</f>
        <v>0</v>
      </c>
      <c r="AD20" s="53">
        <f>IF(AD6=60,入力!$C$5,0)</f>
        <v>0</v>
      </c>
      <c r="AE20" s="53">
        <f>IF(AE6=60,入力!$C$5,0)</f>
        <v>0</v>
      </c>
      <c r="AF20" s="53">
        <f>IF(AF6=60,入力!$C$5,0)</f>
        <v>0</v>
      </c>
      <c r="AG20" s="53">
        <f>IF(AG6=60,入力!$C$5,0)</f>
        <v>0</v>
      </c>
      <c r="AH20" s="53">
        <f>IF(AH6=60,入力!$C$5,0)</f>
        <v>0</v>
      </c>
      <c r="AI20" s="53">
        <f>IF(AI6=60,入力!$C$5,0)</f>
        <v>0</v>
      </c>
      <c r="AJ20" s="53">
        <f>IF(AJ6=60,入力!$C$5,0)</f>
        <v>0</v>
      </c>
      <c r="AK20" s="53">
        <f>IF(AK6=60,入力!$C$5,0)</f>
        <v>0</v>
      </c>
      <c r="AL20" s="53">
        <f>IF(AL6=60,入力!$C$5,0)</f>
        <v>0</v>
      </c>
      <c r="AM20" s="53">
        <f>IF(AM6=60,入力!$C$5,0)</f>
        <v>0</v>
      </c>
      <c r="AN20" s="53">
        <f>IF(AN6=60,入力!$C$5,0)</f>
        <v>0</v>
      </c>
      <c r="AO20" s="53">
        <f>IF(AO6=60,入力!$C$5,0)</f>
        <v>0</v>
      </c>
      <c r="AP20" s="53">
        <f>IF(AP6=60,入力!$C$5,0)</f>
        <v>0</v>
      </c>
      <c r="AQ20" s="53">
        <f>IF(AQ6=60,入力!$C$5,0)</f>
        <v>0</v>
      </c>
      <c r="AR20" s="53">
        <f>IF(AR6=60,入力!$C$5,0)</f>
        <v>0</v>
      </c>
      <c r="AS20" s="53">
        <f>IF(AS6=60,入力!$C$5,0)</f>
        <v>0</v>
      </c>
      <c r="AT20" s="53">
        <f>IF(AT6=60,入力!$C$5,0)</f>
        <v>0</v>
      </c>
      <c r="AU20" s="53">
        <f>IF(AU6=60,入力!$C$5,0)</f>
        <v>0</v>
      </c>
      <c r="AV20" s="53">
        <f>IF(AV6=60,入力!$C$5,0)</f>
        <v>0</v>
      </c>
      <c r="AW20" s="53">
        <f>IF(AW6=60,入力!$C$5,0)</f>
        <v>0</v>
      </c>
      <c r="AX20" s="53">
        <f>IF(AX6=60,入力!$C$5,0)</f>
        <v>0</v>
      </c>
      <c r="AY20" s="53">
        <f>IF(AY6=60,入力!$C$5,0)</f>
        <v>0</v>
      </c>
      <c r="AZ20" s="53">
        <f>IF(AZ6=60,入力!$C$5,0)</f>
        <v>0</v>
      </c>
      <c r="BA20" s="53">
        <f>IF(BA6=60,入力!$C$5,0)</f>
        <v>0</v>
      </c>
      <c r="BB20" s="54">
        <f>IF(BB6=60,入力!$C$5,0)</f>
        <v>0</v>
      </c>
      <c r="BC20" s="113">
        <f t="shared" si="72"/>
        <v>1000</v>
      </c>
    </row>
    <row r="21" spans="2:55" ht="20.100000000000001" hidden="1" customHeight="1" x14ac:dyDescent="0.15">
      <c r="B21" s="173"/>
      <c r="C21" s="57" t="s">
        <v>84</v>
      </c>
      <c r="D21" s="52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4"/>
      <c r="BC21" s="113">
        <f t="shared" si="72"/>
        <v>0</v>
      </c>
    </row>
    <row r="22" spans="2:55" ht="20.100000000000001" customHeight="1" x14ac:dyDescent="0.15">
      <c r="B22" s="173"/>
      <c r="C22" s="11" t="s">
        <v>16</v>
      </c>
      <c r="D22" s="48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50"/>
    </row>
    <row r="23" spans="2:55" ht="50.1" customHeight="1" x14ac:dyDescent="0.15">
      <c r="B23" s="174"/>
      <c r="C23" s="12" t="s">
        <v>4</v>
      </c>
      <c r="D23" s="3">
        <f t="shared" ref="D23:AI23" si="73">SUM(D16:D22)</f>
        <v>450</v>
      </c>
      <c r="E23" s="4">
        <f t="shared" si="73"/>
        <v>450</v>
      </c>
      <c r="F23" s="4">
        <f t="shared" si="73"/>
        <v>450</v>
      </c>
      <c r="G23" s="4">
        <f t="shared" si="73"/>
        <v>450</v>
      </c>
      <c r="H23" s="4">
        <f t="shared" si="73"/>
        <v>450</v>
      </c>
      <c r="I23" s="4">
        <f t="shared" si="73"/>
        <v>480</v>
      </c>
      <c r="J23" s="4">
        <f t="shared" si="73"/>
        <v>480</v>
      </c>
      <c r="K23" s="4">
        <f t="shared" si="73"/>
        <v>480</v>
      </c>
      <c r="L23" s="4">
        <f t="shared" si="73"/>
        <v>480</v>
      </c>
      <c r="M23" s="4">
        <f t="shared" si="73"/>
        <v>480</v>
      </c>
      <c r="N23" s="4">
        <f t="shared" si="73"/>
        <v>480</v>
      </c>
      <c r="O23" s="4">
        <f t="shared" si="73"/>
        <v>480</v>
      </c>
      <c r="P23" s="4">
        <f t="shared" si="73"/>
        <v>480</v>
      </c>
      <c r="Q23" s="4">
        <f t="shared" si="73"/>
        <v>480</v>
      </c>
      <c r="R23" s="4">
        <f t="shared" si="73"/>
        <v>480</v>
      </c>
      <c r="S23" s="4">
        <f t="shared" si="73"/>
        <v>510</v>
      </c>
      <c r="T23" s="4">
        <f t="shared" si="73"/>
        <v>510</v>
      </c>
      <c r="U23" s="4">
        <f t="shared" si="73"/>
        <v>510</v>
      </c>
      <c r="V23" s="4">
        <f t="shared" si="73"/>
        <v>510</v>
      </c>
      <c r="W23" s="4">
        <f t="shared" si="73"/>
        <v>510</v>
      </c>
      <c r="X23" s="4">
        <f t="shared" si="73"/>
        <v>1380</v>
      </c>
      <c r="Y23" s="4">
        <f t="shared" si="73"/>
        <v>380</v>
      </c>
      <c r="Z23" s="4">
        <f t="shared" si="73"/>
        <v>380</v>
      </c>
      <c r="AA23" s="4">
        <f t="shared" si="73"/>
        <v>380</v>
      </c>
      <c r="AB23" s="4">
        <f t="shared" si="73"/>
        <v>380</v>
      </c>
      <c r="AC23" s="4">
        <f t="shared" si="73"/>
        <v>380</v>
      </c>
      <c r="AD23" s="4">
        <f t="shared" si="73"/>
        <v>140.4</v>
      </c>
      <c r="AE23" s="4">
        <f t="shared" si="73"/>
        <v>140.4</v>
      </c>
      <c r="AF23" s="4">
        <f t="shared" si="73"/>
        <v>140.4</v>
      </c>
      <c r="AG23" s="4">
        <f t="shared" si="73"/>
        <v>140.4</v>
      </c>
      <c r="AH23" s="4">
        <f t="shared" si="73"/>
        <v>140.4</v>
      </c>
      <c r="AI23" s="4">
        <f t="shared" si="73"/>
        <v>140.4</v>
      </c>
      <c r="AJ23" s="4">
        <f t="shared" ref="AJ23:BB23" si="74">SUM(AJ16:AJ22)</f>
        <v>140.4</v>
      </c>
      <c r="AK23" s="4">
        <f t="shared" si="74"/>
        <v>140.4</v>
      </c>
      <c r="AL23" s="4">
        <f t="shared" si="74"/>
        <v>140.4</v>
      </c>
      <c r="AM23" s="4">
        <f t="shared" si="74"/>
        <v>140.4</v>
      </c>
      <c r="AN23" s="4">
        <f t="shared" si="74"/>
        <v>140.4</v>
      </c>
      <c r="AO23" s="4">
        <f t="shared" si="74"/>
        <v>140.4</v>
      </c>
      <c r="AP23" s="4">
        <f t="shared" si="74"/>
        <v>140.4</v>
      </c>
      <c r="AQ23" s="4">
        <f t="shared" si="74"/>
        <v>140.4</v>
      </c>
      <c r="AR23" s="4">
        <f t="shared" si="74"/>
        <v>140.4</v>
      </c>
      <c r="AS23" s="4">
        <f t="shared" si="74"/>
        <v>140.4</v>
      </c>
      <c r="AT23" s="4">
        <f t="shared" si="74"/>
        <v>140.4</v>
      </c>
      <c r="AU23" s="4">
        <f t="shared" si="74"/>
        <v>140.4</v>
      </c>
      <c r="AV23" s="4">
        <f t="shared" si="74"/>
        <v>140.4</v>
      </c>
      <c r="AW23" s="4">
        <f t="shared" si="74"/>
        <v>140.4</v>
      </c>
      <c r="AX23" s="4">
        <f t="shared" si="74"/>
        <v>140.4</v>
      </c>
      <c r="AY23" s="4">
        <f t="shared" si="74"/>
        <v>140.4</v>
      </c>
      <c r="AZ23" s="4">
        <f t="shared" si="74"/>
        <v>140.4</v>
      </c>
      <c r="BA23" s="4">
        <f t="shared" si="74"/>
        <v>140.4</v>
      </c>
      <c r="BB23" s="5">
        <f t="shared" si="74"/>
        <v>140.4</v>
      </c>
      <c r="BC23" s="113">
        <f>SUM(D23:BB23)</f>
        <v>16389.999999999993</v>
      </c>
    </row>
    <row r="24" spans="2:55" ht="20.100000000000001" customHeight="1" x14ac:dyDescent="0.15">
      <c r="B24" s="175" t="s">
        <v>15</v>
      </c>
      <c r="C24" s="9" t="s">
        <v>59</v>
      </c>
      <c r="D24" s="51">
        <f>IF(入力!$C$7=入力!$J$7,HLOOKUP(D12,基本生活費!$D$4:$H$23,20,FALSE),HLOOKUP(D12,基本生活費!$D$4:$H$23,8,FALSE))</f>
        <v>96</v>
      </c>
      <c r="E24" s="43">
        <f>IF(入力!$C$7=入力!$J$7,HLOOKUP(E12,基本生活費!$D$4:$H$23,20,FALSE),HLOOKUP(E12,基本生活費!$D$4:$H$23,8,FALSE))</f>
        <v>96</v>
      </c>
      <c r="F24" s="43">
        <f>IF(入力!$C$7=入力!$J$7,HLOOKUP(F12,基本生活費!$D$4:$H$23,20,FALSE),HLOOKUP(F12,基本生活費!$D$4:$H$23,8,FALSE))</f>
        <v>96</v>
      </c>
      <c r="G24" s="43">
        <f>IF(入力!$C$7=入力!$J$7,HLOOKUP(G12,基本生活費!$D$4:$H$23,20,FALSE),HLOOKUP(G12,基本生活費!$D$4:$H$23,8,FALSE))</f>
        <v>96</v>
      </c>
      <c r="H24" s="43">
        <f>IF(入力!$C$7=入力!$J$7,HLOOKUP(H12,基本生活費!$D$4:$H$23,20,FALSE),HLOOKUP(H12,基本生活費!$D$4:$H$23,8,FALSE))</f>
        <v>96</v>
      </c>
      <c r="I24" s="43">
        <f>IF(入力!$C$7=入力!$J$7,HLOOKUP(I12,基本生活費!$D$4:$H$23,20,FALSE),HLOOKUP(I12,基本生活費!$D$4:$H$23,8,FALSE))</f>
        <v>96</v>
      </c>
      <c r="J24" s="43">
        <f>IF(入力!$C$7=入力!$J$7,HLOOKUP(J12,基本生活費!$D$4:$H$23,20,FALSE),HLOOKUP(J12,基本生活費!$D$4:$H$23,8,FALSE))</f>
        <v>96</v>
      </c>
      <c r="K24" s="43">
        <f>IF(入力!$C$7=入力!$J$7,HLOOKUP(K12,基本生活費!$D$4:$H$23,20,FALSE),HLOOKUP(K12,基本生活費!$D$4:$H$23,8,FALSE))</f>
        <v>96</v>
      </c>
      <c r="L24" s="43">
        <f>IF(入力!$C$7=入力!$J$7,HLOOKUP(L12,基本生活費!$D$4:$H$23,20,FALSE),HLOOKUP(L12,基本生活費!$D$4:$H$23,8,FALSE))</f>
        <v>96</v>
      </c>
      <c r="M24" s="43">
        <f>IF(入力!$C$7=入力!$J$7,HLOOKUP(M12,基本生活費!$D$4:$H$23,20,FALSE),HLOOKUP(M12,基本生活費!$D$4:$H$23,8,FALSE))</f>
        <v>96</v>
      </c>
      <c r="N24" s="43">
        <f>IF(入力!$C$7=入力!$J$7,HLOOKUP(N12,基本生活費!$D$4:$H$23,20,FALSE),HLOOKUP(N12,基本生活費!$D$4:$H$23,8,FALSE))</f>
        <v>96</v>
      </c>
      <c r="O24" s="43">
        <f>IF(入力!$C$7=入力!$J$7,HLOOKUP(O12,基本生活費!$D$4:$H$23,20,FALSE),HLOOKUP(O12,基本生活費!$D$4:$H$23,8,FALSE))</f>
        <v>96</v>
      </c>
      <c r="P24" s="43">
        <f>IF(入力!$C$7=入力!$J$7,HLOOKUP(P12,基本生活費!$D$4:$H$23,20,FALSE),HLOOKUP(P12,基本生活費!$D$4:$H$23,8,FALSE))</f>
        <v>96</v>
      </c>
      <c r="Q24" s="43">
        <f>IF(入力!$C$7=入力!$J$7,HLOOKUP(Q12,基本生活費!$D$4:$H$23,20,FALSE),HLOOKUP(Q12,基本生活費!$D$4:$H$23,8,FALSE))</f>
        <v>96</v>
      </c>
      <c r="R24" s="43">
        <f>IF(入力!$C$7=入力!$J$7,HLOOKUP(R12,基本生活費!$D$4:$H$23,20,FALSE),HLOOKUP(R12,基本生活費!$D$4:$H$23,8,FALSE))</f>
        <v>96</v>
      </c>
      <c r="S24" s="43">
        <f>IF(入力!$C$7=入力!$J$7,HLOOKUP(S12,基本生活費!$D$4:$H$23,20,FALSE),HLOOKUP(S12,基本生活費!$D$4:$H$23,8,FALSE))</f>
        <v>96</v>
      </c>
      <c r="T24" s="43">
        <f>IF(入力!$C$7=入力!$J$7,HLOOKUP(T12,基本生活費!$D$4:$H$23,20,FALSE),HLOOKUP(T12,基本生活費!$D$4:$H$23,8,FALSE))</f>
        <v>96</v>
      </c>
      <c r="U24" s="43">
        <f>IF(入力!$C$7=入力!$J$7,HLOOKUP(U12,基本生活費!$D$4:$H$23,20,FALSE),HLOOKUP(U12,基本生活費!$D$4:$H$23,8,FALSE))</f>
        <v>96</v>
      </c>
      <c r="V24" s="43">
        <f>IF(入力!$C$7=入力!$J$7,HLOOKUP(V12,基本生活費!$D$4:$H$23,20,FALSE),HLOOKUP(V12,基本生活費!$D$4:$H$23,8,FALSE))</f>
        <v>96</v>
      </c>
      <c r="W24" s="43">
        <f>IF(入力!$C$7=入力!$J$7,HLOOKUP(W12,基本生活費!$D$4:$H$23,20,FALSE),HLOOKUP(W12,基本生活費!$D$4:$H$23,8,FALSE))</f>
        <v>96</v>
      </c>
      <c r="X24" s="43">
        <f>IF(入力!$C$7=入力!$J$7,HLOOKUP(X12,基本生活費!$D$4:$H$23,20,FALSE),HLOOKUP(X12,基本生活費!$D$4:$H$23,8,FALSE))</f>
        <v>96</v>
      </c>
      <c r="Y24" s="43">
        <f>IF(入力!$C$7=入力!$J$7,HLOOKUP(Y12,基本生活費!$D$4:$H$23,20,FALSE),HLOOKUP(Y12,基本生活費!$D$4:$H$23,8,FALSE))</f>
        <v>96</v>
      </c>
      <c r="Z24" s="43">
        <f>IF(入力!$C$7=入力!$J$7,HLOOKUP(Z12,基本生活費!$D$4:$H$23,20,FALSE),HLOOKUP(Z12,基本生活費!$D$4:$H$23,8,FALSE))</f>
        <v>96</v>
      </c>
      <c r="AA24" s="43">
        <f>IF(入力!$C$7=入力!$J$7,HLOOKUP(AA12,基本生活費!$D$4:$H$23,20,FALSE),HLOOKUP(AA12,基本生活費!$D$4:$H$23,8,FALSE))</f>
        <v>96</v>
      </c>
      <c r="AB24" s="43">
        <f>IF(入力!$C$7=入力!$J$7,HLOOKUP(AB12,基本生活費!$D$4:$H$23,20,FALSE),HLOOKUP(AB12,基本生活費!$D$4:$H$23,8,FALSE))</f>
        <v>96</v>
      </c>
      <c r="AC24" s="43">
        <f>IF(入力!$C$7=入力!$J$7,HLOOKUP(AC12,基本生活費!$D$4:$H$23,20,FALSE),HLOOKUP(AC12,基本生活費!$D$4:$H$23,8,FALSE))</f>
        <v>96</v>
      </c>
      <c r="AD24" s="43">
        <f>IF(入力!$C$7=入力!$J$7,HLOOKUP(AD12,基本生活費!$D$4:$H$23,20,FALSE),HLOOKUP(AD12,基本生活費!$D$4:$H$23,8,FALSE))</f>
        <v>96</v>
      </c>
      <c r="AE24" s="43">
        <f>IF(入力!$C$7=入力!$J$7,HLOOKUP(AE12,基本生活費!$D$4:$H$23,20,FALSE),HLOOKUP(AE12,基本生活費!$D$4:$H$23,8,FALSE))</f>
        <v>96</v>
      </c>
      <c r="AF24" s="43">
        <f>IF(入力!$C$7=入力!$J$7,HLOOKUP(AF12,基本生活費!$D$4:$H$23,20,FALSE),HLOOKUP(AF12,基本生活費!$D$4:$H$23,8,FALSE))</f>
        <v>96</v>
      </c>
      <c r="AG24" s="43">
        <f>IF(入力!$C$7=入力!$J$7,HLOOKUP(AG12,基本生活費!$D$4:$H$23,20,FALSE),HLOOKUP(AG12,基本生活費!$D$4:$H$23,8,FALSE))</f>
        <v>96</v>
      </c>
      <c r="AH24" s="43">
        <f>IF(入力!$C$7=入力!$J$7,HLOOKUP(AH12,基本生活費!$D$4:$H$23,20,FALSE),HLOOKUP(AH12,基本生活費!$D$4:$H$23,8,FALSE))</f>
        <v>96</v>
      </c>
      <c r="AI24" s="43">
        <f>IF(入力!$C$7=入力!$J$7,HLOOKUP(AI12,基本生活費!$D$4:$H$23,20,FALSE),HLOOKUP(AI12,基本生活費!$D$4:$H$23,8,FALSE))</f>
        <v>96</v>
      </c>
      <c r="AJ24" s="43">
        <f>IF(入力!$C$7=入力!$J$7,HLOOKUP(AJ12,基本生活費!$D$4:$H$23,20,FALSE),HLOOKUP(AJ12,基本生活費!$D$4:$H$23,8,FALSE))</f>
        <v>96</v>
      </c>
      <c r="AK24" s="43">
        <f>IF(入力!$C$7=入力!$J$7,HLOOKUP(AK12,基本生活費!$D$4:$H$23,20,FALSE),HLOOKUP(AK12,基本生活費!$D$4:$H$23,8,FALSE))</f>
        <v>96</v>
      </c>
      <c r="AL24" s="43">
        <f>IF(入力!$C$7=入力!$J$7,HLOOKUP(AL12,基本生活費!$D$4:$H$23,20,FALSE),HLOOKUP(AL12,基本生活費!$D$4:$H$23,8,FALSE))</f>
        <v>96</v>
      </c>
      <c r="AM24" s="43">
        <f>IF(入力!$C$7=入力!$J$7,HLOOKUP(AM12,基本生活費!$D$4:$H$23,20,FALSE),HLOOKUP(AM12,基本生活費!$D$4:$H$23,8,FALSE))</f>
        <v>96</v>
      </c>
      <c r="AN24" s="43">
        <f>IF(入力!$C$7=入力!$J$7,HLOOKUP(AN12,基本生活費!$D$4:$H$23,20,FALSE),HLOOKUP(AN12,基本生活費!$D$4:$H$23,8,FALSE))</f>
        <v>96</v>
      </c>
      <c r="AO24" s="43">
        <f>IF(入力!$C$7=入力!$J$7,HLOOKUP(AO12,基本生活費!$D$4:$H$23,20,FALSE),HLOOKUP(AO12,基本生活費!$D$4:$H$23,8,FALSE))</f>
        <v>96</v>
      </c>
      <c r="AP24" s="43">
        <f>IF(入力!$C$7=入力!$J$7,HLOOKUP(AP12,基本生活費!$D$4:$H$23,20,FALSE),HLOOKUP(AP12,基本生活費!$D$4:$H$23,8,FALSE))</f>
        <v>96</v>
      </c>
      <c r="AQ24" s="43">
        <f>IF(入力!$C$7=入力!$J$7,HLOOKUP(AQ12,基本生活費!$D$4:$H$23,20,FALSE),HLOOKUP(AQ12,基本生活費!$D$4:$H$23,8,FALSE))</f>
        <v>96</v>
      </c>
      <c r="AR24" s="43">
        <f>IF(入力!$C$7=入力!$J$7,HLOOKUP(AR12,基本生活費!$D$4:$H$23,20,FALSE),HLOOKUP(AR12,基本生活費!$D$4:$H$23,8,FALSE))</f>
        <v>96</v>
      </c>
      <c r="AS24" s="43">
        <f>IF(入力!$C$7=入力!$J$7,HLOOKUP(AS12,基本生活費!$D$4:$H$23,20,FALSE),HLOOKUP(AS12,基本生活費!$D$4:$H$23,8,FALSE))</f>
        <v>96</v>
      </c>
      <c r="AT24" s="43">
        <f>IF(入力!$C$7=入力!$J$7,HLOOKUP(AT12,基本生活費!$D$4:$H$23,20,FALSE),HLOOKUP(AT12,基本生活費!$D$4:$H$23,8,FALSE))</f>
        <v>96</v>
      </c>
      <c r="AU24" s="43">
        <f>IF(入力!$C$7=入力!$J$7,HLOOKUP(AU12,基本生活費!$D$4:$H$23,20,FALSE),HLOOKUP(AU12,基本生活費!$D$4:$H$23,8,FALSE))</f>
        <v>96</v>
      </c>
      <c r="AV24" s="43">
        <f>IF(入力!$C$7=入力!$J$7,HLOOKUP(AV12,基本生活費!$D$4:$H$23,20,FALSE),HLOOKUP(AV12,基本生活費!$D$4:$H$23,8,FALSE))</f>
        <v>96</v>
      </c>
      <c r="AW24" s="43">
        <f>IF(入力!$C$7=入力!$J$7,HLOOKUP(AW12,基本生活費!$D$4:$H$23,20,FALSE),HLOOKUP(AW12,基本生活費!$D$4:$H$23,8,FALSE))</f>
        <v>96</v>
      </c>
      <c r="AX24" s="43">
        <f>IF(入力!$C$7=入力!$J$7,HLOOKUP(AX12,基本生活費!$D$4:$H$23,20,FALSE),HLOOKUP(AX12,基本生活費!$D$4:$H$23,8,FALSE))</f>
        <v>96</v>
      </c>
      <c r="AY24" s="43">
        <f>IF(入力!$C$7=入力!$J$7,HLOOKUP(AY12,基本生活費!$D$4:$H$23,20,FALSE),HLOOKUP(AY12,基本生活費!$D$4:$H$23,8,FALSE))</f>
        <v>96</v>
      </c>
      <c r="AZ24" s="43">
        <f>IF(入力!$C$7=入力!$J$7,HLOOKUP(AZ12,基本生活費!$D$4:$H$23,20,FALSE),HLOOKUP(AZ12,基本生活費!$D$4:$H$23,8,FALSE))</f>
        <v>96</v>
      </c>
      <c r="BA24" s="43">
        <f>IF(入力!$C$7=入力!$J$7,HLOOKUP(BA12,基本生活費!$D$4:$H$23,20,FALSE),HLOOKUP(BA12,基本生活費!$D$4:$H$23,8,FALSE))</f>
        <v>96</v>
      </c>
      <c r="BB24" s="44">
        <f>IF(入力!$C$7=入力!$J$7,HLOOKUP(BB12,基本生活費!$D$4:$H$23,20,FALSE),HLOOKUP(BB12,基本生活費!$D$4:$H$23,8,FALSE))</f>
        <v>96</v>
      </c>
      <c r="BC24" s="113">
        <f>SUM(D24:BB24)</f>
        <v>4896</v>
      </c>
    </row>
    <row r="25" spans="2:55" ht="20.100000000000001" customHeight="1" x14ac:dyDescent="0.15">
      <c r="B25" s="176"/>
      <c r="C25" s="84"/>
      <c r="D25" s="85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7"/>
    </row>
    <row r="26" spans="2:55" ht="20.100000000000001" customHeight="1" x14ac:dyDescent="0.15">
      <c r="B26" s="176"/>
      <c r="C26" s="148" t="s">
        <v>117</v>
      </c>
      <c r="D26" s="45">
        <f>IF(入力!$C$7=入力!$J$7,交際費!$I$8,交際費!$E$8)</f>
        <v>55.2</v>
      </c>
      <c r="E26" s="46">
        <f>IF(入力!$C$7=入力!$J$7,交際費!$I$8,交際費!$E$8)</f>
        <v>55.2</v>
      </c>
      <c r="F26" s="46">
        <f>IF(入力!$C$7=入力!$J$7,交際費!$I$8,交際費!$E$8)</f>
        <v>55.2</v>
      </c>
      <c r="G26" s="46">
        <f>IF(入力!$C$7=入力!$J$7,交際費!$I$8,交際費!$E$8)</f>
        <v>55.2</v>
      </c>
      <c r="H26" s="46">
        <f>IF(入力!$C$7=入力!$J$7,交際費!$I$8,交際費!$E$8)</f>
        <v>55.2</v>
      </c>
      <c r="I26" s="46">
        <f>IF(入力!$C$7=入力!$J$7,交際費!$I$8,交際費!$E$8)</f>
        <v>55.2</v>
      </c>
      <c r="J26" s="46">
        <f>IF(入力!$C$7=入力!$J$7,交際費!$I$8,交際費!$E$8)</f>
        <v>55.2</v>
      </c>
      <c r="K26" s="46">
        <f>IF(入力!$C$7=入力!$J$7,交際費!$I$8,交際費!$E$8)</f>
        <v>55.2</v>
      </c>
      <c r="L26" s="46">
        <f>IF(入力!$C$7=入力!$J$7,交際費!$I$8,交際費!$E$8)</f>
        <v>55.2</v>
      </c>
      <c r="M26" s="46">
        <f>IF(入力!$C$7=入力!$J$7,交際費!$I$8,交際費!$E$8)</f>
        <v>55.2</v>
      </c>
      <c r="N26" s="46">
        <f>IF(入力!$C$7=入力!$J$7,交際費!$I$8,交際費!$E$8)</f>
        <v>55.2</v>
      </c>
      <c r="O26" s="46">
        <f>IF(入力!$C$7=入力!$J$7,交際費!$I$8,交際費!$E$8)</f>
        <v>55.2</v>
      </c>
      <c r="P26" s="46">
        <f>IF(入力!$C$7=入力!$J$7,交際費!$I$8,交際費!$E$8)</f>
        <v>55.2</v>
      </c>
      <c r="Q26" s="46">
        <f>IF(入力!$C$7=入力!$J$7,交際費!$I$8,交際費!$E$8)</f>
        <v>55.2</v>
      </c>
      <c r="R26" s="46">
        <f>IF(入力!$C$7=入力!$J$7,交際費!$I$8,交際費!$E$8)</f>
        <v>55.2</v>
      </c>
      <c r="S26" s="46">
        <f>IF(入力!$C$7=入力!$J$7,交際費!$I$8,交際費!$E$8)</f>
        <v>55.2</v>
      </c>
      <c r="T26" s="46">
        <f>IF(入力!$C$7=入力!$J$7,交際費!$I$8,交際費!$E$8)</f>
        <v>55.2</v>
      </c>
      <c r="U26" s="46">
        <f>IF(入力!$C$7=入力!$J$7,交際費!$I$8,交際費!$E$8)</f>
        <v>55.2</v>
      </c>
      <c r="V26" s="46">
        <f>IF(入力!$C$7=入力!$J$7,交際費!$I$8,交際費!$E$8)</f>
        <v>55.2</v>
      </c>
      <c r="W26" s="46">
        <f>IF(入力!$C$7=入力!$J$7,交際費!$I$8,交際費!$E$8)</f>
        <v>55.2</v>
      </c>
      <c r="X26" s="46">
        <f>IF(入力!$C$7=入力!$J$7,交際費!$I$8,交際費!$E$8)</f>
        <v>55.2</v>
      </c>
      <c r="Y26" s="46">
        <f>IF(入力!$C$7=入力!$J$7,交際費!$I$8,交際費!$E$8)</f>
        <v>55.2</v>
      </c>
      <c r="Z26" s="46">
        <f>IF(入力!$C$7=入力!$J$7,交際費!$I$8,交際費!$E$8)</f>
        <v>55.2</v>
      </c>
      <c r="AA26" s="46">
        <f>IF(入力!$C$7=入力!$J$7,交際費!$I$8,交際費!$E$8)</f>
        <v>55.2</v>
      </c>
      <c r="AB26" s="46">
        <f>IF(入力!$C$7=入力!$J$7,交際費!$I$8,交際費!$E$8)</f>
        <v>55.2</v>
      </c>
      <c r="AC26" s="46">
        <f>IF(入力!$C$7=入力!$J$7,交際費!$I$8,交際費!$E$8)</f>
        <v>55.2</v>
      </c>
      <c r="AD26" s="46">
        <f>IF(入力!$C$7=入力!$J$7,交際費!$I$8,交際費!$E$8)</f>
        <v>55.2</v>
      </c>
      <c r="AE26" s="46">
        <f>IF(入力!$C$7=入力!$J$7,交際費!$I$8,交際費!$E$8)</f>
        <v>55.2</v>
      </c>
      <c r="AF26" s="46">
        <f>IF(入力!$C$7=入力!$J$7,交際費!$I$8,交際費!$E$8)</f>
        <v>55.2</v>
      </c>
      <c r="AG26" s="46">
        <f>IF(入力!$C$7=入力!$J$7,交際費!$I$8,交際費!$E$8)</f>
        <v>55.2</v>
      </c>
      <c r="AH26" s="46">
        <f>IF(入力!$C$7=入力!$J$7,交際費!$I$8,交際費!$E$8)</f>
        <v>55.2</v>
      </c>
      <c r="AI26" s="46">
        <f>IF(入力!$C$7=入力!$J$7,交際費!$I$8,交際費!$E$8)</f>
        <v>55.2</v>
      </c>
      <c r="AJ26" s="46">
        <f>IF(入力!$C$7=入力!$J$7,交際費!$I$8,交際費!$E$8)</f>
        <v>55.2</v>
      </c>
      <c r="AK26" s="46">
        <f>IF(入力!$C$7=入力!$J$7,交際費!$I$8,交際費!$E$8)</f>
        <v>55.2</v>
      </c>
      <c r="AL26" s="46">
        <f>IF(入力!$C$7=入力!$J$7,交際費!$I$8,交際費!$E$8)</f>
        <v>55.2</v>
      </c>
      <c r="AM26" s="46">
        <f>IF(入力!$C$7=入力!$J$7,交際費!$I$8,交際費!$E$8)</f>
        <v>55.2</v>
      </c>
      <c r="AN26" s="46">
        <f>IF(入力!$C$7=入力!$J$7,交際費!$I$8,交際費!$E$8)</f>
        <v>55.2</v>
      </c>
      <c r="AO26" s="46">
        <f>IF(入力!$C$7=入力!$J$7,交際費!$I$8,交際費!$E$8)</f>
        <v>55.2</v>
      </c>
      <c r="AP26" s="46">
        <f>IF(入力!$C$7=入力!$J$7,交際費!$I$8,交際費!$E$8)</f>
        <v>55.2</v>
      </c>
      <c r="AQ26" s="46">
        <f>IF(入力!$C$7=入力!$J$7,交際費!$I$8,交際費!$E$8)</f>
        <v>55.2</v>
      </c>
      <c r="AR26" s="46">
        <f>IF(入力!$C$7=入力!$J$7,交際費!$I$8,交際費!$E$8)</f>
        <v>55.2</v>
      </c>
      <c r="AS26" s="46">
        <f>IF(入力!$C$7=入力!$J$7,交際費!$I$8,交際費!$E$8)</f>
        <v>55.2</v>
      </c>
      <c r="AT26" s="46">
        <f>IF(入力!$C$7=入力!$J$7,交際費!$I$8,交際費!$E$8)</f>
        <v>55.2</v>
      </c>
      <c r="AU26" s="46">
        <f>IF(入力!$C$7=入力!$J$7,交際費!$I$8,交際費!$E$8)</f>
        <v>55.2</v>
      </c>
      <c r="AV26" s="46">
        <f>IF(入力!$C$7=入力!$J$7,交際費!$I$8,交際費!$E$8)</f>
        <v>55.2</v>
      </c>
      <c r="AW26" s="46">
        <f>IF(入力!$C$7=入力!$J$7,交際費!$I$8,交際費!$E$8)</f>
        <v>55.2</v>
      </c>
      <c r="AX26" s="46">
        <f>IF(入力!$C$7=入力!$J$7,交際費!$I$8,交際費!$E$8)</f>
        <v>55.2</v>
      </c>
      <c r="AY26" s="46">
        <f>IF(入力!$C$7=入力!$J$7,交際費!$I$8,交際費!$E$8)</f>
        <v>55.2</v>
      </c>
      <c r="AZ26" s="46">
        <f>IF(入力!$C$7=入力!$J$7,交際費!$I$8,交際費!$E$8)</f>
        <v>55.2</v>
      </c>
      <c r="BA26" s="46">
        <f>IF(入力!$C$7=入力!$J$7,交際費!$I$8,交際費!$E$8)</f>
        <v>55.2</v>
      </c>
      <c r="BB26" s="47">
        <f>IF(入力!$C$7=入力!$J$7,交際費!$I$8,交際費!$E$8)</f>
        <v>55.2</v>
      </c>
      <c r="BC26" s="113">
        <f>SUM(D26:BB26)</f>
        <v>2815.1999999999989</v>
      </c>
    </row>
    <row r="27" spans="2:55" ht="20.100000000000001" customHeight="1" x14ac:dyDescent="0.15">
      <c r="B27" s="176"/>
      <c r="C27" s="10"/>
      <c r="D27" s="45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7"/>
    </row>
    <row r="28" spans="2:55" ht="20.100000000000001" customHeight="1" x14ac:dyDescent="0.15">
      <c r="B28" s="176"/>
      <c r="C28" s="10" t="s">
        <v>9</v>
      </c>
      <c r="D28" s="45">
        <f>IF(入力!$C$15=入力!$H$15,HLOOKUP(D6,住居費!$L$3:$CG$25,21,FALSE),IF(入力!$C$15=入力!$I$15,HLOOKUP(D6,住居費!$L$3:$CG$25,22,FALSE),HLOOKUP(D6,住居費!$L$3:$CG$25,23,FALSE)))</f>
        <v>87</v>
      </c>
      <c r="E28" s="46">
        <f>IF(入力!$C$15=入力!$H$15,HLOOKUP(E6,住居費!$L$3:$CG$25,21,FALSE),IF(入力!$C$15=入力!$I$15,HLOOKUP(E6,住居費!$L$3:$CG$25,22,FALSE),HLOOKUP(E6,住居費!$L$3:$CG$25,23,FALSE)))</f>
        <v>87</v>
      </c>
      <c r="F28" s="46">
        <f>IF(入力!$C$15=入力!$H$15,HLOOKUP(F6,住居費!$L$3:$CG$25,21,FALSE),IF(入力!$C$15=入力!$I$15,HLOOKUP(F6,住居費!$L$3:$CG$25,22,FALSE),HLOOKUP(F6,住居費!$L$3:$CG$25,23,FALSE)))</f>
        <v>87</v>
      </c>
      <c r="G28" s="46">
        <f>IF(入力!$C$15=入力!$H$15,HLOOKUP(G6,住居費!$L$3:$CG$25,21,FALSE),IF(入力!$C$15=入力!$I$15,HLOOKUP(G6,住居費!$L$3:$CG$25,22,FALSE),HLOOKUP(G6,住居費!$L$3:$CG$25,23,FALSE)))</f>
        <v>87</v>
      </c>
      <c r="H28" s="46">
        <f>IF(入力!$C$15=入力!$H$15,HLOOKUP(H6,住居費!$L$3:$CG$25,21,FALSE),IF(入力!$C$15=入力!$I$15,HLOOKUP(H6,住居費!$L$3:$CG$25,22,FALSE),HLOOKUP(H6,住居費!$L$3:$CG$25,23,FALSE)))</f>
        <v>87</v>
      </c>
      <c r="I28" s="46">
        <f>IF(入力!$C$15=入力!$H$15,HLOOKUP(I6,住居費!$L$3:$CG$25,21,FALSE),IF(入力!$C$15=入力!$I$15,HLOOKUP(I6,住居費!$L$3:$CG$25,22,FALSE),HLOOKUP(I6,住居費!$L$3:$CG$25,23,FALSE)))</f>
        <v>87</v>
      </c>
      <c r="J28" s="46">
        <f>IF(入力!$C$15=入力!$H$15,HLOOKUP(J6,住居費!$L$3:$CG$25,21,FALSE),IF(入力!$C$15=入力!$I$15,HLOOKUP(J6,住居費!$L$3:$CG$25,22,FALSE),HLOOKUP(J6,住居費!$L$3:$CG$25,23,FALSE)))</f>
        <v>87</v>
      </c>
      <c r="K28" s="46">
        <f>IF(入力!$C$15=入力!$H$15,HLOOKUP(K6,住居費!$L$3:$CG$25,21,FALSE),IF(入力!$C$15=入力!$I$15,HLOOKUP(K6,住居費!$L$3:$CG$25,22,FALSE),HLOOKUP(K6,住居費!$L$3:$CG$25,23,FALSE)))</f>
        <v>87</v>
      </c>
      <c r="L28" s="46">
        <f>IF(入力!$C$15=入力!$H$15,HLOOKUP(L6,住居費!$L$3:$CG$25,21,FALSE),IF(入力!$C$15=入力!$I$15,HLOOKUP(L6,住居費!$L$3:$CG$25,22,FALSE),HLOOKUP(L6,住居費!$L$3:$CG$25,23,FALSE)))</f>
        <v>87</v>
      </c>
      <c r="M28" s="46">
        <f>IF(入力!$C$15=入力!$H$15,HLOOKUP(M6,住居費!$L$3:$CG$25,21,FALSE),IF(入力!$C$15=入力!$I$15,HLOOKUP(M6,住居費!$L$3:$CG$25,22,FALSE),HLOOKUP(M6,住居費!$L$3:$CG$25,23,FALSE)))</f>
        <v>87</v>
      </c>
      <c r="N28" s="46">
        <f>IF(入力!$C$15=入力!$H$15,HLOOKUP(N6,住居費!$L$3:$CG$25,21,FALSE),IF(入力!$C$15=入力!$I$15,HLOOKUP(N6,住居費!$L$3:$CG$25,22,FALSE),HLOOKUP(N6,住居費!$L$3:$CG$25,23,FALSE)))</f>
        <v>87</v>
      </c>
      <c r="O28" s="46">
        <f>IF(入力!$C$15=入力!$H$15,HLOOKUP(O6,住居費!$L$3:$CG$25,21,FALSE),IF(入力!$C$15=入力!$I$15,HLOOKUP(O6,住居費!$L$3:$CG$25,22,FALSE),HLOOKUP(O6,住居費!$L$3:$CG$25,23,FALSE)))</f>
        <v>87</v>
      </c>
      <c r="P28" s="46">
        <f>IF(入力!$C$15=入力!$H$15,HLOOKUP(P6,住居費!$L$3:$CG$25,21,FALSE),IF(入力!$C$15=入力!$I$15,HLOOKUP(P6,住居費!$L$3:$CG$25,22,FALSE),HLOOKUP(P6,住居費!$L$3:$CG$25,23,FALSE)))</f>
        <v>87</v>
      </c>
      <c r="Q28" s="46">
        <f>IF(入力!$C$15=入力!$H$15,HLOOKUP(Q6,住居費!$L$3:$CG$25,21,FALSE),IF(入力!$C$15=入力!$I$15,HLOOKUP(Q6,住居費!$L$3:$CG$25,22,FALSE),HLOOKUP(Q6,住居費!$L$3:$CG$25,23,FALSE)))</f>
        <v>87</v>
      </c>
      <c r="R28" s="46">
        <f>IF(入力!$C$15=入力!$H$15,HLOOKUP(R6,住居費!$L$3:$CG$25,21,FALSE),IF(入力!$C$15=入力!$I$15,HLOOKUP(R6,住居費!$L$3:$CG$25,22,FALSE),HLOOKUP(R6,住居費!$L$3:$CG$25,23,FALSE)))</f>
        <v>87</v>
      </c>
      <c r="S28" s="46">
        <f>IF(入力!$C$15=入力!$H$15,HLOOKUP(S6,住居費!$L$3:$CG$25,21,FALSE),IF(入力!$C$15=入力!$I$15,HLOOKUP(S6,住居費!$L$3:$CG$25,22,FALSE),HLOOKUP(S6,住居費!$L$3:$CG$25,23,FALSE)))</f>
        <v>87</v>
      </c>
      <c r="T28" s="46">
        <f>IF(入力!$C$15=入力!$H$15,HLOOKUP(T6,住居費!$L$3:$CG$25,21,FALSE),IF(入力!$C$15=入力!$I$15,HLOOKUP(T6,住居費!$L$3:$CG$25,22,FALSE),HLOOKUP(T6,住居費!$L$3:$CG$25,23,FALSE)))</f>
        <v>87</v>
      </c>
      <c r="U28" s="46">
        <f>IF(入力!$C$15=入力!$H$15,HLOOKUP(U6,住居費!$L$3:$CG$25,21,FALSE),IF(入力!$C$15=入力!$I$15,HLOOKUP(U6,住居費!$L$3:$CG$25,22,FALSE),HLOOKUP(U6,住居費!$L$3:$CG$25,23,FALSE)))</f>
        <v>87</v>
      </c>
      <c r="V28" s="46">
        <f>IF(入力!$C$15=入力!$H$15,HLOOKUP(V6,住居費!$L$3:$CG$25,21,FALSE),IF(入力!$C$15=入力!$I$15,HLOOKUP(V6,住居費!$L$3:$CG$25,22,FALSE),HLOOKUP(V6,住居費!$L$3:$CG$25,23,FALSE)))</f>
        <v>87</v>
      </c>
      <c r="W28" s="46">
        <f>IF(入力!$C$15=入力!$H$15,HLOOKUP(W6,住居費!$L$3:$CG$25,21,FALSE),IF(入力!$C$15=入力!$I$15,HLOOKUP(W6,住居費!$L$3:$CG$25,22,FALSE),HLOOKUP(W6,住居費!$L$3:$CG$25,23,FALSE)))</f>
        <v>87</v>
      </c>
      <c r="X28" s="46">
        <f>IF(入力!$C$15=入力!$H$15,HLOOKUP(X6,住居費!$L$3:$CG$25,21,FALSE),IF(入力!$C$15=入力!$I$15,HLOOKUP(X6,住居費!$L$3:$CG$25,22,FALSE),HLOOKUP(X6,住居費!$L$3:$CG$25,23,FALSE)))</f>
        <v>87</v>
      </c>
      <c r="Y28" s="46">
        <f>IF(入力!$C$15=入力!$H$15,HLOOKUP(Y6,住居費!$L$3:$CG$25,21,FALSE),IF(入力!$C$15=入力!$I$15,HLOOKUP(Y6,住居費!$L$3:$CG$25,22,FALSE),HLOOKUP(Y6,住居費!$L$3:$CG$25,23,FALSE)))</f>
        <v>87</v>
      </c>
      <c r="Z28" s="46">
        <f>IF(入力!$C$15=入力!$H$15,HLOOKUP(Z6,住居費!$L$3:$CG$25,21,FALSE),IF(入力!$C$15=入力!$I$15,HLOOKUP(Z6,住居費!$L$3:$CG$25,22,FALSE),HLOOKUP(Z6,住居費!$L$3:$CG$25,23,FALSE)))</f>
        <v>87</v>
      </c>
      <c r="AA28" s="46">
        <f>IF(入力!$C$15=入力!$H$15,HLOOKUP(AA6,住居費!$L$3:$CG$25,21,FALSE),IF(入力!$C$15=入力!$I$15,HLOOKUP(AA6,住居費!$L$3:$CG$25,22,FALSE),HLOOKUP(AA6,住居費!$L$3:$CG$25,23,FALSE)))</f>
        <v>87</v>
      </c>
      <c r="AB28" s="46">
        <f>IF(入力!$C$15=入力!$H$15,HLOOKUP(AB6,住居費!$L$3:$CG$25,21,FALSE),IF(入力!$C$15=入力!$I$15,HLOOKUP(AB6,住居費!$L$3:$CG$25,22,FALSE),HLOOKUP(AB6,住居費!$L$3:$CG$25,23,FALSE)))</f>
        <v>87</v>
      </c>
      <c r="AC28" s="46">
        <f>IF(入力!$C$15=入力!$H$15,HLOOKUP(AC6,住居費!$L$3:$CG$25,21,FALSE),IF(入力!$C$15=入力!$I$15,HLOOKUP(AC6,住居費!$L$3:$CG$25,22,FALSE),HLOOKUP(AC6,住居費!$L$3:$CG$25,23,FALSE)))</f>
        <v>87</v>
      </c>
      <c r="AD28" s="46">
        <f>IF(入力!$C$15=入力!$H$15,HLOOKUP(AD6,住居費!$L$3:$CG$25,21,FALSE),IF(入力!$C$15=入力!$I$15,HLOOKUP(AD6,住居費!$L$3:$CG$25,22,FALSE),HLOOKUP(AD6,住居費!$L$3:$CG$25,23,FALSE)))</f>
        <v>87</v>
      </c>
      <c r="AE28" s="46">
        <f>IF(入力!$C$15=入力!$H$15,HLOOKUP(AE6,住居費!$L$3:$CG$25,21,FALSE),IF(入力!$C$15=入力!$I$15,HLOOKUP(AE6,住居費!$L$3:$CG$25,22,FALSE),HLOOKUP(AE6,住居費!$L$3:$CG$25,23,FALSE)))</f>
        <v>87</v>
      </c>
      <c r="AF28" s="46">
        <f>IF(入力!$C$15=入力!$H$15,HLOOKUP(AF6,住居費!$L$3:$CG$25,21,FALSE),IF(入力!$C$15=入力!$I$15,HLOOKUP(AF6,住居費!$L$3:$CG$25,22,FALSE),HLOOKUP(AF6,住居費!$L$3:$CG$25,23,FALSE)))</f>
        <v>87</v>
      </c>
      <c r="AG28" s="46">
        <f>IF(入力!$C$15=入力!$H$15,HLOOKUP(AG6,住居費!$L$3:$CG$25,21,FALSE),IF(入力!$C$15=入力!$I$15,HLOOKUP(AG6,住居費!$L$3:$CG$25,22,FALSE),HLOOKUP(AG6,住居費!$L$3:$CG$25,23,FALSE)))</f>
        <v>87</v>
      </c>
      <c r="AH28" s="46">
        <f>IF(入力!$C$15=入力!$H$15,HLOOKUP(AH6,住居費!$L$3:$CG$25,21,FALSE),IF(入力!$C$15=入力!$I$15,HLOOKUP(AH6,住居費!$L$3:$CG$25,22,FALSE),HLOOKUP(AH6,住居費!$L$3:$CG$25,23,FALSE)))</f>
        <v>87</v>
      </c>
      <c r="AI28" s="46">
        <f>IF(入力!$C$15=入力!$H$15,HLOOKUP(AI6,住居費!$L$3:$CG$25,21,FALSE),IF(入力!$C$15=入力!$I$15,HLOOKUP(AI6,住居費!$L$3:$CG$25,22,FALSE),HLOOKUP(AI6,住居費!$L$3:$CG$25,23,FALSE)))</f>
        <v>87</v>
      </c>
      <c r="AJ28" s="46">
        <f>IF(入力!$C$15=入力!$H$15,HLOOKUP(AJ6,住居費!$L$3:$CG$25,21,FALSE),IF(入力!$C$15=入力!$I$15,HLOOKUP(AJ6,住居費!$L$3:$CG$25,22,FALSE),HLOOKUP(AJ6,住居費!$L$3:$CG$25,23,FALSE)))</f>
        <v>87</v>
      </c>
      <c r="AK28" s="46">
        <f>IF(入力!$C$15=入力!$H$15,HLOOKUP(AK6,住居費!$L$3:$CG$25,21,FALSE),IF(入力!$C$15=入力!$I$15,HLOOKUP(AK6,住居費!$L$3:$CG$25,22,FALSE),HLOOKUP(AK6,住居費!$L$3:$CG$25,23,FALSE)))</f>
        <v>87</v>
      </c>
      <c r="AL28" s="46">
        <f>IF(入力!$C$15=入力!$H$15,HLOOKUP(AL6,住居費!$L$3:$CG$25,21,FALSE),IF(入力!$C$15=入力!$I$15,HLOOKUP(AL6,住居費!$L$3:$CG$25,22,FALSE),HLOOKUP(AL6,住居費!$L$3:$CG$25,23,FALSE)))</f>
        <v>87</v>
      </c>
      <c r="AM28" s="46">
        <f>IF(入力!$C$15=入力!$H$15,HLOOKUP(AM6,住居費!$L$3:$CG$25,21,FALSE),IF(入力!$C$15=入力!$I$15,HLOOKUP(AM6,住居費!$L$3:$CG$25,22,FALSE),HLOOKUP(AM6,住居費!$L$3:$CG$25,23,FALSE)))</f>
        <v>87</v>
      </c>
      <c r="AN28" s="46">
        <f>IF(入力!$C$15=入力!$H$15,HLOOKUP(AN6,住居費!$L$3:$CG$25,21,FALSE),IF(入力!$C$15=入力!$I$15,HLOOKUP(AN6,住居費!$L$3:$CG$25,22,FALSE),HLOOKUP(AN6,住居費!$L$3:$CG$25,23,FALSE)))</f>
        <v>87</v>
      </c>
      <c r="AO28" s="46">
        <f>IF(入力!$C$15=入力!$H$15,HLOOKUP(AO6,住居費!$L$3:$CG$25,21,FALSE),IF(入力!$C$15=入力!$I$15,HLOOKUP(AO6,住居費!$L$3:$CG$25,22,FALSE),HLOOKUP(AO6,住居費!$L$3:$CG$25,23,FALSE)))</f>
        <v>87</v>
      </c>
      <c r="AP28" s="46">
        <f>IF(入力!$C$15=入力!$H$15,HLOOKUP(AP6,住居費!$L$3:$CG$25,21,FALSE),IF(入力!$C$15=入力!$I$15,HLOOKUP(AP6,住居費!$L$3:$CG$25,22,FALSE),HLOOKUP(AP6,住居費!$L$3:$CG$25,23,FALSE)))</f>
        <v>87</v>
      </c>
      <c r="AQ28" s="46">
        <f>IF(入力!$C$15=入力!$H$15,HLOOKUP(AQ6,住居費!$L$3:$CG$25,21,FALSE),IF(入力!$C$15=入力!$I$15,HLOOKUP(AQ6,住居費!$L$3:$CG$25,22,FALSE),HLOOKUP(AQ6,住居費!$L$3:$CG$25,23,FALSE)))</f>
        <v>87</v>
      </c>
      <c r="AR28" s="46">
        <f>IF(入力!$C$15=入力!$H$15,HLOOKUP(AR6,住居費!$L$3:$CG$25,21,FALSE),IF(入力!$C$15=入力!$I$15,HLOOKUP(AR6,住居費!$L$3:$CG$25,22,FALSE),HLOOKUP(AR6,住居費!$L$3:$CG$25,23,FALSE)))</f>
        <v>87</v>
      </c>
      <c r="AS28" s="46">
        <f>IF(入力!$C$15=入力!$H$15,HLOOKUP(AS6,住居費!$L$3:$CG$25,21,FALSE),IF(入力!$C$15=入力!$I$15,HLOOKUP(AS6,住居費!$L$3:$CG$25,22,FALSE),HLOOKUP(AS6,住居費!$L$3:$CG$25,23,FALSE)))</f>
        <v>87</v>
      </c>
      <c r="AT28" s="46">
        <f>IF(入力!$C$15=入力!$H$15,HLOOKUP(AT6,住居費!$L$3:$CG$25,21,FALSE),IF(入力!$C$15=入力!$I$15,HLOOKUP(AT6,住居費!$L$3:$CG$25,22,FALSE),HLOOKUP(AT6,住居費!$L$3:$CG$25,23,FALSE)))</f>
        <v>87</v>
      </c>
      <c r="AU28" s="46">
        <f>IF(入力!$C$15=入力!$H$15,HLOOKUP(AU6,住居費!$L$3:$CG$25,21,FALSE),IF(入力!$C$15=入力!$I$15,HLOOKUP(AU6,住居費!$L$3:$CG$25,22,FALSE),HLOOKUP(AU6,住居費!$L$3:$CG$25,23,FALSE)))</f>
        <v>87</v>
      </c>
      <c r="AV28" s="46">
        <f>IF(入力!$C$15=入力!$H$15,HLOOKUP(AV6,住居費!$L$3:$CG$25,21,FALSE),IF(入力!$C$15=入力!$I$15,HLOOKUP(AV6,住居費!$L$3:$CG$25,22,FALSE),HLOOKUP(AV6,住居費!$L$3:$CG$25,23,FALSE)))</f>
        <v>87</v>
      </c>
      <c r="AW28" s="46">
        <f>IF(入力!$C$15=入力!$H$15,HLOOKUP(AW6,住居費!$L$3:$CG$25,21,FALSE),IF(入力!$C$15=入力!$I$15,HLOOKUP(AW6,住居費!$L$3:$CG$25,22,FALSE),HLOOKUP(AW6,住居費!$L$3:$CG$25,23,FALSE)))</f>
        <v>87</v>
      </c>
      <c r="AX28" s="46">
        <f>IF(入力!$C$15=入力!$H$15,HLOOKUP(AX6,住居費!$L$3:$CG$25,21,FALSE),IF(入力!$C$15=入力!$I$15,HLOOKUP(AX6,住居費!$L$3:$CG$25,22,FALSE),HLOOKUP(AX6,住居費!$L$3:$CG$25,23,FALSE)))</f>
        <v>87</v>
      </c>
      <c r="AY28" s="46">
        <f>IF(入力!$C$15=入力!$H$15,HLOOKUP(AY6,住居費!$L$3:$CG$25,21,FALSE),IF(入力!$C$15=入力!$I$15,HLOOKUP(AY6,住居費!$L$3:$CG$25,22,FALSE),HLOOKUP(AY6,住居費!$L$3:$CG$25,23,FALSE)))</f>
        <v>87</v>
      </c>
      <c r="AZ28" s="46">
        <f>IF(入力!$C$15=入力!$H$15,HLOOKUP(AZ6,住居費!$L$3:$CG$25,21,FALSE),IF(入力!$C$15=入力!$I$15,HLOOKUP(AZ6,住居費!$L$3:$CG$25,22,FALSE),HLOOKUP(AZ6,住居費!$L$3:$CG$25,23,FALSE)))</f>
        <v>87</v>
      </c>
      <c r="BA28" s="46">
        <f>IF(入力!$C$15=入力!$H$15,HLOOKUP(BA6,住居費!$L$3:$CG$25,21,FALSE),IF(入力!$C$15=入力!$I$15,HLOOKUP(BA6,住居費!$L$3:$CG$25,22,FALSE),HLOOKUP(BA6,住居費!$L$3:$CG$25,23,FALSE)))</f>
        <v>87</v>
      </c>
      <c r="BB28" s="47">
        <f>IF(入力!$C$15=入力!$H$15,HLOOKUP(BB6,住居費!$L$3:$CG$25,21,FALSE),IF(入力!$C$15=入力!$I$15,HLOOKUP(BB6,住居費!$L$3:$CG$25,22,FALSE),HLOOKUP(BB6,住居費!$L$3:$CG$25,23,FALSE)))</f>
        <v>87</v>
      </c>
      <c r="BC28" s="113">
        <f>SUM(D28:BB28)</f>
        <v>4437</v>
      </c>
    </row>
    <row r="29" spans="2:55" ht="20.100000000000001" customHeight="1" x14ac:dyDescent="0.15">
      <c r="B29" s="176"/>
      <c r="C29" s="10"/>
      <c r="D29" s="45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7"/>
    </row>
    <row r="30" spans="2:55" ht="20.100000000000001" customHeight="1" x14ac:dyDescent="0.15">
      <c r="B30" s="176"/>
      <c r="C30" s="10" t="s">
        <v>101</v>
      </c>
      <c r="D30" s="45">
        <f>保険料!$C$5</f>
        <v>24</v>
      </c>
      <c r="E30" s="46">
        <f>保険料!$C$5</f>
        <v>24</v>
      </c>
      <c r="F30" s="46">
        <f>保険料!$C$5</f>
        <v>24</v>
      </c>
      <c r="G30" s="46">
        <f>保険料!$C$5</f>
        <v>24</v>
      </c>
      <c r="H30" s="46">
        <f>保険料!$C$5</f>
        <v>24</v>
      </c>
      <c r="I30" s="46">
        <f>保険料!$C$5</f>
        <v>24</v>
      </c>
      <c r="J30" s="46">
        <f>保険料!$C$5</f>
        <v>24</v>
      </c>
      <c r="K30" s="46">
        <f>保険料!$C$5</f>
        <v>24</v>
      </c>
      <c r="L30" s="46">
        <f>保険料!$C$5</f>
        <v>24</v>
      </c>
      <c r="M30" s="46">
        <f>保険料!$C$5</f>
        <v>24</v>
      </c>
      <c r="N30" s="46">
        <f>保険料!$C$5</f>
        <v>24</v>
      </c>
      <c r="O30" s="46">
        <f>保険料!$C$5</f>
        <v>24</v>
      </c>
      <c r="P30" s="46">
        <f>保険料!$C$5</f>
        <v>24</v>
      </c>
      <c r="Q30" s="46">
        <f>保険料!$C$5</f>
        <v>24</v>
      </c>
      <c r="R30" s="46">
        <f>保険料!$C$5</f>
        <v>24</v>
      </c>
      <c r="S30" s="46">
        <f>保険料!$C$5</f>
        <v>24</v>
      </c>
      <c r="T30" s="46">
        <f>保険料!$C$5</f>
        <v>24</v>
      </c>
      <c r="U30" s="46">
        <f>保険料!$C$5</f>
        <v>24</v>
      </c>
      <c r="V30" s="46">
        <f>保険料!$C$5</f>
        <v>24</v>
      </c>
      <c r="W30" s="46">
        <f>保険料!$C$5</f>
        <v>24</v>
      </c>
      <c r="X30" s="46">
        <f>保険料!$C$5</f>
        <v>24</v>
      </c>
      <c r="Y30" s="46">
        <f>保険料!$C$5</f>
        <v>24</v>
      </c>
      <c r="Z30" s="46">
        <f>保険料!$C$5</f>
        <v>24</v>
      </c>
      <c r="AA30" s="46">
        <f>保険料!$C$5</f>
        <v>24</v>
      </c>
      <c r="AB30" s="46">
        <f>保険料!$C$5</f>
        <v>24</v>
      </c>
      <c r="AC30" s="46">
        <f>保険料!$C$5</f>
        <v>24</v>
      </c>
      <c r="AD30" s="46">
        <f>保険料!$C$5</f>
        <v>24</v>
      </c>
      <c r="AE30" s="46">
        <f>保険料!$C$5</f>
        <v>24</v>
      </c>
      <c r="AF30" s="46">
        <f>保険料!$C$5</f>
        <v>24</v>
      </c>
      <c r="AG30" s="46">
        <f>保険料!$C$5</f>
        <v>24</v>
      </c>
      <c r="AH30" s="46">
        <f>保険料!$C$5</f>
        <v>24</v>
      </c>
      <c r="AI30" s="46">
        <f>保険料!$C$5</f>
        <v>24</v>
      </c>
      <c r="AJ30" s="46">
        <f>保険料!$C$5</f>
        <v>24</v>
      </c>
      <c r="AK30" s="46">
        <f>保険料!$C$5</f>
        <v>24</v>
      </c>
      <c r="AL30" s="46">
        <f>保険料!$C$5</f>
        <v>24</v>
      </c>
      <c r="AM30" s="46">
        <f>保険料!$C$5</f>
        <v>24</v>
      </c>
      <c r="AN30" s="46">
        <f>保険料!$C$5</f>
        <v>24</v>
      </c>
      <c r="AO30" s="46">
        <f>保険料!$C$5</f>
        <v>24</v>
      </c>
      <c r="AP30" s="46">
        <f>保険料!$C$5</f>
        <v>24</v>
      </c>
      <c r="AQ30" s="46">
        <f>保険料!$C$5</f>
        <v>24</v>
      </c>
      <c r="AR30" s="46">
        <f>保険料!$C$5</f>
        <v>24</v>
      </c>
      <c r="AS30" s="46">
        <f>保険料!$C$5</f>
        <v>24</v>
      </c>
      <c r="AT30" s="46">
        <f>保険料!$C$5</f>
        <v>24</v>
      </c>
      <c r="AU30" s="46">
        <f>保険料!$C$5</f>
        <v>24</v>
      </c>
      <c r="AV30" s="46">
        <f>保険料!$C$5</f>
        <v>24</v>
      </c>
      <c r="AW30" s="46">
        <f>保険料!$C$5</f>
        <v>24</v>
      </c>
      <c r="AX30" s="46">
        <f>保険料!$C$5</f>
        <v>24</v>
      </c>
      <c r="AY30" s="46">
        <f>保険料!$C$5</f>
        <v>24</v>
      </c>
      <c r="AZ30" s="46">
        <f>保険料!$C$5</f>
        <v>24</v>
      </c>
      <c r="BA30" s="46">
        <f>保険料!$C$5</f>
        <v>24</v>
      </c>
      <c r="BB30" s="47">
        <f>保険料!$C$5</f>
        <v>24</v>
      </c>
      <c r="BC30" s="113">
        <f>SUM(D30:BB30)</f>
        <v>1224</v>
      </c>
    </row>
    <row r="31" spans="2:55" ht="20.100000000000001" customHeight="1" x14ac:dyDescent="0.15">
      <c r="B31" s="176"/>
      <c r="C31" s="13"/>
      <c r="D31" s="4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7"/>
    </row>
    <row r="32" spans="2:55" ht="20.100000000000001" customHeight="1" x14ac:dyDescent="0.15">
      <c r="B32" s="176"/>
      <c r="C32" s="58" t="s">
        <v>10</v>
      </c>
      <c r="D32" s="52">
        <f>IF(入力!$C$7=入力!$J$7,HLOOKUP(D6,車維持費費!$C$3:$BW$17,14,FALSE),HLOOKUP(D6,車維持費費!$C$3:$BW$17,7,FALSE))</f>
        <v>20</v>
      </c>
      <c r="E32" s="53">
        <f>IF(入力!$C$7=入力!$J$7,HLOOKUP(E6,車維持費費!$C$3:$BW$17,14,FALSE),HLOOKUP(E6,車維持費費!$C$3:$BW$17,7,FALSE))</f>
        <v>35</v>
      </c>
      <c r="F32" s="53">
        <f>IF(入力!$C$7=入力!$J$7,HLOOKUP(F6,車維持費費!$C$3:$BW$17,14,FALSE),HLOOKUP(F6,車維持費費!$C$3:$BW$17,7,FALSE))</f>
        <v>20</v>
      </c>
      <c r="G32" s="53">
        <f>IF(入力!$C$7=入力!$J$7,HLOOKUP(G6,車維持費費!$C$3:$BW$17,14,FALSE),HLOOKUP(G6,車維持費費!$C$3:$BW$17,7,FALSE))</f>
        <v>35</v>
      </c>
      <c r="H32" s="53">
        <f>IF(入力!$C$7=入力!$J$7,HLOOKUP(H6,車維持費費!$C$3:$BW$17,14,FALSE),HLOOKUP(H6,車維持費費!$C$3:$BW$17,7,FALSE))</f>
        <v>20</v>
      </c>
      <c r="I32" s="53">
        <f>IF(入力!$C$7=入力!$J$7,HLOOKUP(I6,車維持費費!$C$3:$BW$17,14,FALSE),HLOOKUP(I6,車維持費費!$C$3:$BW$17,7,FALSE))</f>
        <v>420</v>
      </c>
      <c r="J32" s="53">
        <f>IF(入力!$C$7=入力!$J$7,HLOOKUP(J6,車維持費費!$C$3:$BW$17,14,FALSE),HLOOKUP(J6,車維持費費!$C$3:$BW$17,7,FALSE))</f>
        <v>20</v>
      </c>
      <c r="K32" s="53">
        <f>IF(入力!$C$7=入力!$J$7,HLOOKUP(K6,車維持費費!$C$3:$BW$17,14,FALSE),HLOOKUP(K6,車維持費費!$C$3:$BW$17,7,FALSE))</f>
        <v>20</v>
      </c>
      <c r="L32" s="53">
        <f>IF(入力!$C$7=入力!$J$7,HLOOKUP(L6,車維持費費!$C$3:$BW$17,14,FALSE),HLOOKUP(L6,車維持費費!$C$3:$BW$17,7,FALSE))</f>
        <v>35</v>
      </c>
      <c r="M32" s="53">
        <f>IF(入力!$C$7=入力!$J$7,HLOOKUP(M6,車維持費費!$C$3:$BW$17,14,FALSE),HLOOKUP(M6,車維持費費!$C$3:$BW$17,7,FALSE))</f>
        <v>20</v>
      </c>
      <c r="N32" s="53">
        <f>IF(入力!$C$7=入力!$J$7,HLOOKUP(N6,車維持費費!$C$3:$BW$17,14,FALSE),HLOOKUP(N6,車維持費費!$C$3:$BW$17,7,FALSE))</f>
        <v>35</v>
      </c>
      <c r="O32" s="53">
        <f>IF(入力!$C$7=入力!$J$7,HLOOKUP(O6,車維持費費!$C$3:$BW$17,14,FALSE),HLOOKUP(O6,車維持費費!$C$3:$BW$17,7,FALSE))</f>
        <v>20</v>
      </c>
      <c r="P32" s="53">
        <f>IF(入力!$C$7=入力!$J$7,HLOOKUP(P6,車維持費費!$C$3:$BW$17,14,FALSE),HLOOKUP(P6,車維持費費!$C$3:$BW$17,7,FALSE))</f>
        <v>35</v>
      </c>
      <c r="Q32" s="53">
        <f>IF(入力!$C$7=入力!$J$7,HLOOKUP(Q6,車維持費費!$C$3:$BW$17,14,FALSE),HLOOKUP(Q6,車維持費費!$C$3:$BW$17,7,FALSE))</f>
        <v>20</v>
      </c>
      <c r="R32" s="53">
        <f>IF(入力!$C$7=入力!$J$7,HLOOKUP(R6,車維持費費!$C$3:$BW$17,14,FALSE),HLOOKUP(R6,車維持費費!$C$3:$BW$17,7,FALSE))</f>
        <v>420</v>
      </c>
      <c r="S32" s="53">
        <f>IF(入力!$C$7=入力!$J$7,HLOOKUP(S6,車維持費費!$C$3:$BW$17,14,FALSE),HLOOKUP(S6,車維持費費!$C$3:$BW$17,7,FALSE))</f>
        <v>20</v>
      </c>
      <c r="T32" s="53">
        <f>IF(入力!$C$7=入力!$J$7,HLOOKUP(T6,車維持費費!$C$3:$BW$17,14,FALSE),HLOOKUP(T6,車維持費費!$C$3:$BW$17,7,FALSE))</f>
        <v>20</v>
      </c>
      <c r="U32" s="53">
        <f>IF(入力!$C$7=入力!$J$7,HLOOKUP(U6,車維持費費!$C$3:$BW$17,14,FALSE),HLOOKUP(U6,車維持費費!$C$3:$BW$17,7,FALSE))</f>
        <v>35</v>
      </c>
      <c r="V32" s="53">
        <f>IF(入力!$C$7=入力!$J$7,HLOOKUP(V6,車維持費費!$C$3:$BW$17,14,FALSE),HLOOKUP(V6,車維持費費!$C$3:$BW$17,7,FALSE))</f>
        <v>20</v>
      </c>
      <c r="W32" s="53">
        <f>IF(入力!$C$7=入力!$J$7,HLOOKUP(W6,車維持費費!$C$3:$BW$17,14,FALSE),HLOOKUP(W6,車維持費費!$C$3:$BW$17,7,FALSE))</f>
        <v>35</v>
      </c>
      <c r="X32" s="53">
        <f>IF(入力!$C$7=入力!$J$7,HLOOKUP(X6,車維持費費!$C$3:$BW$17,14,FALSE),HLOOKUP(X6,車維持費費!$C$3:$BW$17,7,FALSE))</f>
        <v>20</v>
      </c>
      <c r="Y32" s="53">
        <f>IF(入力!$C$7=入力!$J$7,HLOOKUP(Y6,車維持費費!$C$3:$BW$17,14,FALSE),HLOOKUP(Y6,車維持費費!$C$3:$BW$17,7,FALSE))</f>
        <v>35</v>
      </c>
      <c r="Z32" s="53">
        <f>IF(入力!$C$7=入力!$J$7,HLOOKUP(Z6,車維持費費!$C$3:$BW$17,14,FALSE),HLOOKUP(Z6,車維持費費!$C$3:$BW$17,7,FALSE))</f>
        <v>20</v>
      </c>
      <c r="AA32" s="53">
        <f>IF(入力!$C$7=入力!$J$7,HLOOKUP(AA6,車維持費費!$C$3:$BW$17,14,FALSE),HLOOKUP(AA6,車維持費費!$C$3:$BW$17,7,FALSE))</f>
        <v>420</v>
      </c>
      <c r="AB32" s="53">
        <f>IF(入力!$C$7=入力!$J$7,HLOOKUP(AB6,車維持費費!$C$3:$BW$17,14,FALSE),HLOOKUP(AB6,車維持費費!$C$3:$BW$17,7,FALSE))</f>
        <v>20</v>
      </c>
      <c r="AC32" s="53">
        <f>IF(入力!$C$7=入力!$J$7,HLOOKUP(AC6,車維持費費!$C$3:$BW$17,14,FALSE),HLOOKUP(AC6,車維持費費!$C$3:$BW$17,7,FALSE))</f>
        <v>20</v>
      </c>
      <c r="AD32" s="53">
        <f>IF(入力!$C$7=入力!$J$7,HLOOKUP(AD6,車維持費費!$C$3:$BW$17,14,FALSE),HLOOKUP(AD6,車維持費費!$C$3:$BW$17,7,FALSE))</f>
        <v>35</v>
      </c>
      <c r="AE32" s="53">
        <f>IF(入力!$C$7=入力!$J$7,HLOOKUP(AE6,車維持費費!$C$3:$BW$17,14,FALSE),HLOOKUP(AE6,車維持費費!$C$3:$BW$17,7,FALSE))</f>
        <v>20</v>
      </c>
      <c r="AF32" s="53">
        <f>IF(入力!$C$7=入力!$J$7,HLOOKUP(AF6,車維持費費!$C$3:$BW$17,14,FALSE),HLOOKUP(AF6,車維持費費!$C$3:$BW$17,7,FALSE))</f>
        <v>35</v>
      </c>
      <c r="AG32" s="53">
        <f>IF(入力!$C$7=入力!$J$7,HLOOKUP(AG6,車維持費費!$C$3:$BW$17,14,FALSE),HLOOKUP(AG6,車維持費費!$C$3:$BW$17,7,FALSE))</f>
        <v>20</v>
      </c>
      <c r="AH32" s="53">
        <f>IF(入力!$C$7=入力!$J$7,HLOOKUP(AH6,車維持費費!$C$3:$BW$17,14,FALSE),HLOOKUP(AH6,車維持費費!$C$3:$BW$17,7,FALSE))</f>
        <v>35</v>
      </c>
      <c r="AI32" s="53">
        <f>IF(入力!$C$7=入力!$J$7,HLOOKUP(AI6,車維持費費!$C$3:$BW$17,14,FALSE),HLOOKUP(AI6,車維持費費!$C$3:$BW$17,7,FALSE))</f>
        <v>20</v>
      </c>
      <c r="AJ32" s="53">
        <f>IF(入力!$C$7=入力!$J$7,HLOOKUP(AJ6,車維持費費!$C$3:$BW$17,14,FALSE),HLOOKUP(AJ6,車維持費費!$C$3:$BW$17,7,FALSE))</f>
        <v>220</v>
      </c>
      <c r="AK32" s="53">
        <f>IF(入力!$C$7=入力!$J$7,HLOOKUP(AK6,車維持費費!$C$3:$BW$17,14,FALSE),HLOOKUP(AK6,車維持費費!$C$3:$BW$17,7,FALSE))</f>
        <v>20</v>
      </c>
      <c r="AL32" s="53">
        <f>IF(入力!$C$7=入力!$J$7,HLOOKUP(AL6,車維持費費!$C$3:$BW$17,14,FALSE),HLOOKUP(AL6,車維持費費!$C$3:$BW$17,7,FALSE))</f>
        <v>20</v>
      </c>
      <c r="AM32" s="53">
        <f>IF(入力!$C$7=入力!$J$7,HLOOKUP(AM6,車維持費費!$C$3:$BW$17,14,FALSE),HLOOKUP(AM6,車維持費費!$C$3:$BW$17,7,FALSE))</f>
        <v>35</v>
      </c>
      <c r="AN32" s="53">
        <f>IF(入力!$C$7=入力!$J$7,HLOOKUP(AN6,車維持費費!$C$3:$BW$17,14,FALSE),HLOOKUP(AN6,車維持費費!$C$3:$BW$17,7,FALSE))</f>
        <v>20</v>
      </c>
      <c r="AO32" s="53">
        <f>IF(入力!$C$7=入力!$J$7,HLOOKUP(AO6,車維持費費!$C$3:$BW$17,14,FALSE),HLOOKUP(AO6,車維持費費!$C$3:$BW$17,7,FALSE))</f>
        <v>35</v>
      </c>
      <c r="AP32" s="53">
        <f>IF(入力!$C$7=入力!$J$7,HLOOKUP(AP6,車維持費費!$C$3:$BW$17,14,FALSE),HLOOKUP(AP6,車維持費費!$C$3:$BW$17,7,FALSE))</f>
        <v>0</v>
      </c>
      <c r="AQ32" s="53">
        <f>IF(入力!$C$7=入力!$J$7,HLOOKUP(AQ6,車維持費費!$C$3:$BW$17,14,FALSE),HLOOKUP(AQ6,車維持費費!$C$3:$BW$17,7,FALSE))</f>
        <v>0</v>
      </c>
      <c r="AR32" s="53">
        <f>IF(入力!$C$7=入力!$J$7,HLOOKUP(AR6,車維持費費!$C$3:$BW$17,14,FALSE),HLOOKUP(AR6,車維持費費!$C$3:$BW$17,7,FALSE))</f>
        <v>0</v>
      </c>
      <c r="AS32" s="53">
        <f>IF(入力!$C$7=入力!$J$7,HLOOKUP(AS6,車維持費費!$C$3:$BW$17,14,FALSE),HLOOKUP(AS6,車維持費費!$C$3:$BW$17,7,FALSE))</f>
        <v>0</v>
      </c>
      <c r="AT32" s="53">
        <f>IF(入力!$C$7=入力!$J$7,HLOOKUP(AT6,車維持費費!$C$3:$BW$17,14,FALSE),HLOOKUP(AT6,車維持費費!$C$3:$BW$17,7,FALSE))</f>
        <v>0</v>
      </c>
      <c r="AU32" s="53">
        <f>IF(入力!$C$7=入力!$J$7,HLOOKUP(AU6,車維持費費!$C$3:$BW$17,14,FALSE),HLOOKUP(AU6,車維持費費!$C$3:$BW$17,7,FALSE))</f>
        <v>0</v>
      </c>
      <c r="AV32" s="53">
        <f>IF(入力!$C$7=入力!$J$7,HLOOKUP(AV6,車維持費費!$C$3:$BW$17,14,FALSE),HLOOKUP(AV6,車維持費費!$C$3:$BW$17,7,FALSE))</f>
        <v>0</v>
      </c>
      <c r="AW32" s="53">
        <f>IF(入力!$C$7=入力!$J$7,HLOOKUP(AW6,車維持費費!$C$3:$BW$17,14,FALSE),HLOOKUP(AW6,車維持費費!$C$3:$BW$17,7,FALSE))</f>
        <v>0</v>
      </c>
      <c r="AX32" s="53">
        <f>IF(入力!$C$7=入力!$J$7,HLOOKUP(AX6,車維持費費!$C$3:$BW$17,14,FALSE),HLOOKUP(AX6,車維持費費!$C$3:$BW$17,7,FALSE))</f>
        <v>0</v>
      </c>
      <c r="AY32" s="53">
        <f>IF(入力!$C$7=入力!$J$7,HLOOKUP(AY6,車維持費費!$C$3:$BW$17,14,FALSE),HLOOKUP(AY6,車維持費費!$C$3:$BW$17,7,FALSE))</f>
        <v>0</v>
      </c>
      <c r="AZ32" s="53">
        <f>IF(入力!$C$7=入力!$J$7,HLOOKUP(AZ6,車維持費費!$C$3:$BW$17,14,FALSE),HLOOKUP(AZ6,車維持費費!$C$3:$BW$17,7,FALSE))</f>
        <v>0</v>
      </c>
      <c r="BA32" s="53">
        <f>IF(入力!$C$7=入力!$J$7,HLOOKUP(BA6,車維持費費!$C$3:$BW$17,14,FALSE),HLOOKUP(BA6,車維持費費!$C$3:$BW$17,7,FALSE))</f>
        <v>0</v>
      </c>
      <c r="BB32" s="54">
        <f>IF(入力!$C$7=入力!$J$7,HLOOKUP(BB6,車維持費費!$C$3:$BW$17,14,FALSE),HLOOKUP(BB6,車維持費費!$C$3:$BW$17,7,FALSE))</f>
        <v>0</v>
      </c>
      <c r="BC32" s="113">
        <f>SUM(D32:BB32)</f>
        <v>2355</v>
      </c>
    </row>
    <row r="33" spans="2:55" ht="20.100000000000001" customHeight="1" x14ac:dyDescent="0.15">
      <c r="B33" s="176"/>
      <c r="C33" s="10"/>
      <c r="D33" s="45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7"/>
      <c r="BC33" s="115"/>
    </row>
    <row r="34" spans="2:55" ht="20.100000000000001" customHeight="1" x14ac:dyDescent="0.15">
      <c r="B34" s="176"/>
      <c r="C34" s="10" t="s">
        <v>38</v>
      </c>
      <c r="D34" s="52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4"/>
      <c r="BC34" s="115"/>
    </row>
    <row r="35" spans="2:55" ht="20.100000000000001" customHeight="1" x14ac:dyDescent="0.15">
      <c r="B35" s="176"/>
      <c r="C35" s="57" t="s">
        <v>87</v>
      </c>
      <c r="D35" s="52">
        <f>HLOOKUP(D6,白物家電!$C$3:$BW$8,6,FALSE)</f>
        <v>15</v>
      </c>
      <c r="E35" s="53">
        <f>HLOOKUP(E6,白物家電!$C$3:$BW$8,6,FALSE)</f>
        <v>0</v>
      </c>
      <c r="F35" s="53">
        <f>HLOOKUP(F6,白物家電!$C$3:$BW$8,6,FALSE)</f>
        <v>10</v>
      </c>
      <c r="G35" s="53">
        <f>HLOOKUP(G6,白物家電!$C$3:$BW$8,6,FALSE)</f>
        <v>0</v>
      </c>
      <c r="H35" s="53">
        <f>HLOOKUP(H6,白物家電!$C$3:$BW$8,6,FALSE)</f>
        <v>0</v>
      </c>
      <c r="I35" s="53">
        <f>HLOOKUP(I6,白物家電!$C$3:$BW$8,6,FALSE)</f>
        <v>25</v>
      </c>
      <c r="J35" s="53">
        <f>HLOOKUP(J6,白物家電!$C$3:$BW$8,6,FALSE)</f>
        <v>10</v>
      </c>
      <c r="K35" s="53">
        <f>HLOOKUP(K6,白物家電!$C$3:$BW$8,6,FALSE)</f>
        <v>0</v>
      </c>
      <c r="L35" s="53">
        <f>HLOOKUP(L6,白物家電!$C$3:$BW$8,6,FALSE)</f>
        <v>0</v>
      </c>
      <c r="M35" s="53">
        <f>HLOOKUP(M6,白物家電!$C$3:$BW$8,6,FALSE)</f>
        <v>0</v>
      </c>
      <c r="N35" s="53">
        <f>HLOOKUP(N6,白物家電!$C$3:$BW$8,6,FALSE)</f>
        <v>15</v>
      </c>
      <c r="O35" s="53">
        <f>HLOOKUP(O6,白物家電!$C$3:$BW$8,6,FALSE)</f>
        <v>0</v>
      </c>
      <c r="P35" s="53">
        <f>HLOOKUP(P6,白物家電!$C$3:$BW$8,6,FALSE)</f>
        <v>10</v>
      </c>
      <c r="Q35" s="53">
        <f>HLOOKUP(Q6,白物家電!$C$3:$BW$8,6,FALSE)</f>
        <v>10</v>
      </c>
      <c r="R35" s="53">
        <f>HLOOKUP(R6,白物家電!$C$3:$BW$8,6,FALSE)</f>
        <v>0</v>
      </c>
      <c r="S35" s="53">
        <f>HLOOKUP(S6,白物家電!$C$3:$BW$8,6,FALSE)</f>
        <v>25</v>
      </c>
      <c r="T35" s="53">
        <f>HLOOKUP(T6,白物家電!$C$3:$BW$8,6,FALSE)</f>
        <v>0</v>
      </c>
      <c r="U35" s="53">
        <f>HLOOKUP(U6,白物家電!$C$3:$BW$8,6,FALSE)</f>
        <v>0</v>
      </c>
      <c r="V35" s="53">
        <f>HLOOKUP(V6,白物家電!$C$3:$BW$8,6,FALSE)</f>
        <v>0</v>
      </c>
      <c r="W35" s="53">
        <f>HLOOKUP(W6,白物家電!$C$3:$BW$8,6,FALSE)</f>
        <v>0</v>
      </c>
      <c r="X35" s="53">
        <f>HLOOKUP(X6,白物家電!$C$3:$BW$8,6,FALSE)</f>
        <v>25</v>
      </c>
      <c r="Y35" s="53">
        <f>HLOOKUP(Y6,白物家電!$C$3:$BW$8,6,FALSE)</f>
        <v>0</v>
      </c>
      <c r="Z35" s="53">
        <f>HLOOKUP(Z6,白物家電!$C$3:$BW$8,6,FALSE)</f>
        <v>10</v>
      </c>
      <c r="AA35" s="53">
        <f>HLOOKUP(AA6,白物家電!$C$3:$BW$8,6,FALSE)</f>
        <v>0</v>
      </c>
      <c r="AB35" s="53">
        <f>HLOOKUP(AB6,白物家電!$C$3:$BW$8,6,FALSE)</f>
        <v>0</v>
      </c>
      <c r="AC35" s="53">
        <f>HLOOKUP(AC6,白物家電!$C$3:$BW$8,6,FALSE)</f>
        <v>25</v>
      </c>
      <c r="AD35" s="53">
        <f>HLOOKUP(AD6,白物家電!$C$3:$BW$8,6,FALSE)</f>
        <v>0</v>
      </c>
      <c r="AE35" s="53">
        <f>HLOOKUP(AE6,白物家電!$C$3:$BW$8,6,FALSE)</f>
        <v>10</v>
      </c>
      <c r="AF35" s="53">
        <f>HLOOKUP(AF6,白物家電!$C$3:$BW$8,6,FALSE)</f>
        <v>0</v>
      </c>
      <c r="AG35" s="53">
        <f>HLOOKUP(AG6,白物家電!$C$3:$BW$8,6,FALSE)</f>
        <v>0</v>
      </c>
      <c r="AH35" s="53">
        <f>HLOOKUP(AH6,白物家電!$C$3:$BW$8,6,FALSE)</f>
        <v>15</v>
      </c>
      <c r="AI35" s="53">
        <f>HLOOKUP(AI6,白物家電!$C$3:$BW$8,6,FALSE)</f>
        <v>0</v>
      </c>
      <c r="AJ35" s="53">
        <f>HLOOKUP(AJ6,白物家電!$C$3:$BW$8,6,FALSE)</f>
        <v>10</v>
      </c>
      <c r="AK35" s="53">
        <f>HLOOKUP(AK6,白物家電!$C$3:$BW$8,6,FALSE)</f>
        <v>0</v>
      </c>
      <c r="AL35" s="53">
        <f>HLOOKUP(AL6,白物家電!$C$3:$BW$8,6,FALSE)</f>
        <v>10</v>
      </c>
      <c r="AM35" s="53">
        <f>HLOOKUP(AM6,白物家電!$C$3:$BW$8,6,FALSE)</f>
        <v>25</v>
      </c>
      <c r="AN35" s="53">
        <f>HLOOKUP(AN6,白物家電!$C$3:$BW$8,6,FALSE)</f>
        <v>0</v>
      </c>
      <c r="AO35" s="53">
        <f>HLOOKUP(AO6,白物家電!$C$3:$BW$8,6,FALSE)</f>
        <v>0</v>
      </c>
      <c r="AP35" s="53">
        <f>HLOOKUP(AP6,白物家電!$C$3:$BW$8,6,FALSE)</f>
        <v>0</v>
      </c>
      <c r="AQ35" s="53">
        <f>HLOOKUP(AQ6,白物家電!$C$3:$BW$8,6,FALSE)</f>
        <v>0</v>
      </c>
      <c r="AR35" s="53">
        <f>HLOOKUP(AR6,白物家電!$C$3:$BW$8,6,FALSE)</f>
        <v>15</v>
      </c>
      <c r="AS35" s="53">
        <f>HLOOKUP(AS6,白物家電!$C$3:$BW$8,6,FALSE)</f>
        <v>10</v>
      </c>
      <c r="AT35" s="53">
        <f>HLOOKUP(AT6,白物家電!$C$3:$BW$8,6,FALSE)</f>
        <v>10</v>
      </c>
      <c r="AU35" s="53">
        <f>HLOOKUP(AU6,白物家電!$C$3:$BW$8,6,FALSE)</f>
        <v>0</v>
      </c>
      <c r="AV35" s="53">
        <f>HLOOKUP(AV6,白物家電!$C$3:$BW$8,6,FALSE)</f>
        <v>0</v>
      </c>
      <c r="AW35" s="53">
        <f>HLOOKUP(AW6,白物家電!$C$3:$BW$8,6,FALSE)</f>
        <v>25</v>
      </c>
      <c r="AX35" s="53">
        <f>HLOOKUP(AX6,白物家電!$C$3:$BW$8,6,FALSE)</f>
        <v>0</v>
      </c>
      <c r="AY35" s="53">
        <f>HLOOKUP(AY6,白物家電!$C$3:$BW$8,6,FALSE)</f>
        <v>0</v>
      </c>
      <c r="AZ35" s="53">
        <f>HLOOKUP(AZ6,白物家電!$C$3:$BW$8,6,FALSE)</f>
        <v>10</v>
      </c>
      <c r="BA35" s="53">
        <f>HLOOKUP(BA6,白物家電!$C$3:$BW$8,6,FALSE)</f>
        <v>0</v>
      </c>
      <c r="BB35" s="54">
        <f>HLOOKUP(BB6,白物家電!$C$3:$BW$8,6,FALSE)</f>
        <v>15</v>
      </c>
      <c r="BC35" s="113">
        <f>SUM(D35:BB35)</f>
        <v>335</v>
      </c>
    </row>
    <row r="36" spans="2:55" ht="20.100000000000001" customHeight="1" x14ac:dyDescent="0.15">
      <c r="B36" s="176"/>
      <c r="C36" s="57" t="s">
        <v>98</v>
      </c>
      <c r="D36" s="52">
        <f>HLOOKUP(D6,娯楽!$C$3:$BW$21,19,FALSE)</f>
        <v>25</v>
      </c>
      <c r="E36" s="53">
        <f>HLOOKUP(E6,娯楽!$C$3:$BW$21,19,FALSE)</f>
        <v>25</v>
      </c>
      <c r="F36" s="53">
        <f>HLOOKUP(F6,娯楽!$C$3:$BW$21,19,FALSE)</f>
        <v>25</v>
      </c>
      <c r="G36" s="53">
        <f>HLOOKUP(G6,娯楽!$C$3:$BW$21,19,FALSE)</f>
        <v>25</v>
      </c>
      <c r="H36" s="53">
        <f>HLOOKUP(H6,娯楽!$C$3:$BW$21,19,FALSE)</f>
        <v>25</v>
      </c>
      <c r="I36" s="53">
        <f>HLOOKUP(I6,娯楽!$C$3:$BW$21,19,FALSE)</f>
        <v>25</v>
      </c>
      <c r="J36" s="53">
        <f>HLOOKUP(J6,娯楽!$C$3:$BW$21,19,FALSE)</f>
        <v>25</v>
      </c>
      <c r="K36" s="53">
        <f>HLOOKUP(K6,娯楽!$C$3:$BW$21,19,FALSE)</f>
        <v>25</v>
      </c>
      <c r="L36" s="53">
        <f>HLOOKUP(L6,娯楽!$C$3:$BW$21,19,FALSE)</f>
        <v>25</v>
      </c>
      <c r="M36" s="53">
        <f>HLOOKUP(M6,娯楽!$C$3:$BW$21,19,FALSE)</f>
        <v>25</v>
      </c>
      <c r="N36" s="53">
        <f>HLOOKUP(N6,娯楽!$C$3:$BW$21,19,FALSE)</f>
        <v>25</v>
      </c>
      <c r="O36" s="53">
        <f>HLOOKUP(O6,娯楽!$C$3:$BW$21,19,FALSE)</f>
        <v>25</v>
      </c>
      <c r="P36" s="53">
        <f>HLOOKUP(P6,娯楽!$C$3:$BW$21,19,FALSE)</f>
        <v>25</v>
      </c>
      <c r="Q36" s="53">
        <f>HLOOKUP(Q6,娯楽!$C$3:$BW$21,19,FALSE)</f>
        <v>25</v>
      </c>
      <c r="R36" s="53">
        <f>HLOOKUP(R6,娯楽!$C$3:$BW$21,19,FALSE)</f>
        <v>25</v>
      </c>
      <c r="S36" s="53">
        <f>HLOOKUP(S6,娯楽!$C$3:$BW$21,19,FALSE)</f>
        <v>25</v>
      </c>
      <c r="T36" s="53">
        <f>HLOOKUP(T6,娯楽!$C$3:$BW$21,19,FALSE)</f>
        <v>25</v>
      </c>
      <c r="U36" s="53">
        <f>HLOOKUP(U6,娯楽!$C$3:$BW$21,19,FALSE)</f>
        <v>25</v>
      </c>
      <c r="V36" s="53">
        <f>HLOOKUP(V6,娯楽!$C$3:$BW$21,19,FALSE)</f>
        <v>25</v>
      </c>
      <c r="W36" s="53">
        <f>HLOOKUP(W6,娯楽!$C$3:$BW$21,19,FALSE)</f>
        <v>25</v>
      </c>
      <c r="X36" s="53">
        <f>HLOOKUP(X6,娯楽!$C$3:$BW$21,19,FALSE)</f>
        <v>20</v>
      </c>
      <c r="Y36" s="53">
        <f>HLOOKUP(Y6,娯楽!$C$3:$BW$21,19,FALSE)</f>
        <v>20</v>
      </c>
      <c r="Z36" s="53">
        <f>HLOOKUP(Z6,娯楽!$C$3:$BW$21,19,FALSE)</f>
        <v>20</v>
      </c>
      <c r="AA36" s="53">
        <f>HLOOKUP(AA6,娯楽!$C$3:$BW$21,19,FALSE)</f>
        <v>20</v>
      </c>
      <c r="AB36" s="53">
        <f>HLOOKUP(AB6,娯楽!$C$3:$BW$21,19,FALSE)</f>
        <v>20</v>
      </c>
      <c r="AC36" s="53">
        <f>HLOOKUP(AC6,娯楽!$C$3:$BW$21,19,FALSE)</f>
        <v>16</v>
      </c>
      <c r="AD36" s="53">
        <f>HLOOKUP(AD6,娯楽!$C$3:$BW$21,19,FALSE)</f>
        <v>16</v>
      </c>
      <c r="AE36" s="53">
        <f>HLOOKUP(AE6,娯楽!$C$3:$BW$21,19,FALSE)</f>
        <v>16</v>
      </c>
      <c r="AF36" s="53">
        <f>HLOOKUP(AF6,娯楽!$C$3:$BW$21,19,FALSE)</f>
        <v>16</v>
      </c>
      <c r="AG36" s="53">
        <f>HLOOKUP(AG6,娯楽!$C$3:$BW$21,19,FALSE)</f>
        <v>16</v>
      </c>
      <c r="AH36" s="53">
        <f>HLOOKUP(AH6,娯楽!$C$3:$BW$21,19,FALSE)</f>
        <v>6</v>
      </c>
      <c r="AI36" s="53">
        <f>HLOOKUP(AI6,娯楽!$C$3:$BW$21,19,FALSE)</f>
        <v>6</v>
      </c>
      <c r="AJ36" s="53">
        <f>HLOOKUP(AJ6,娯楽!$C$3:$BW$21,19,FALSE)</f>
        <v>6</v>
      </c>
      <c r="AK36" s="53">
        <f>HLOOKUP(AK6,娯楽!$C$3:$BW$21,19,FALSE)</f>
        <v>6</v>
      </c>
      <c r="AL36" s="53">
        <f>HLOOKUP(AL6,娯楽!$C$3:$BW$21,19,FALSE)</f>
        <v>6</v>
      </c>
      <c r="AM36" s="53">
        <f>HLOOKUP(AM6,娯楽!$C$3:$BW$21,19,FALSE)</f>
        <v>6</v>
      </c>
      <c r="AN36" s="53">
        <f>HLOOKUP(AN6,娯楽!$C$3:$BW$21,19,FALSE)</f>
        <v>6</v>
      </c>
      <c r="AO36" s="53">
        <f>HLOOKUP(AO6,娯楽!$C$3:$BW$21,19,FALSE)</f>
        <v>6</v>
      </c>
      <c r="AP36" s="53">
        <f>HLOOKUP(AP6,娯楽!$C$3:$BW$21,19,FALSE)</f>
        <v>6</v>
      </c>
      <c r="AQ36" s="53">
        <f>HLOOKUP(AQ6,娯楽!$C$3:$BW$21,19,FALSE)</f>
        <v>6</v>
      </c>
      <c r="AR36" s="53">
        <f>HLOOKUP(AR6,娯楽!$C$3:$BW$21,19,FALSE)</f>
        <v>6</v>
      </c>
      <c r="AS36" s="53">
        <f>HLOOKUP(AS6,娯楽!$C$3:$BW$21,19,FALSE)</f>
        <v>6</v>
      </c>
      <c r="AT36" s="53">
        <f>HLOOKUP(AT6,娯楽!$C$3:$BW$21,19,FALSE)</f>
        <v>6</v>
      </c>
      <c r="AU36" s="53">
        <f>HLOOKUP(AU6,娯楽!$C$3:$BW$21,19,FALSE)</f>
        <v>6</v>
      </c>
      <c r="AV36" s="53">
        <f>HLOOKUP(AV6,娯楽!$C$3:$BW$21,19,FALSE)</f>
        <v>6</v>
      </c>
      <c r="AW36" s="53">
        <f>HLOOKUP(AW6,娯楽!$C$3:$BW$21,19,FALSE)</f>
        <v>6</v>
      </c>
      <c r="AX36" s="53">
        <f>HLOOKUP(AX6,娯楽!$C$3:$BW$21,19,FALSE)</f>
        <v>6</v>
      </c>
      <c r="AY36" s="53">
        <f>HLOOKUP(AY6,娯楽!$C$3:$BW$21,19,FALSE)</f>
        <v>6</v>
      </c>
      <c r="AZ36" s="53">
        <f>HLOOKUP(AZ6,娯楽!$C$3:$BW$21,19,FALSE)</f>
        <v>6</v>
      </c>
      <c r="BA36" s="53">
        <f>HLOOKUP(BA6,娯楽!$C$3:$BW$21,19,FALSE)</f>
        <v>6</v>
      </c>
      <c r="BB36" s="54">
        <f>HLOOKUP(BB6,娯楽!$C$3:$BW$21,19,FALSE)</f>
        <v>6</v>
      </c>
      <c r="BC36" s="113">
        <f>SUM(D36:BB36)</f>
        <v>806</v>
      </c>
    </row>
    <row r="37" spans="2:55" ht="20.100000000000001" customHeight="1" x14ac:dyDescent="0.15">
      <c r="B37" s="176"/>
      <c r="C37" s="57"/>
      <c r="D37" s="52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4"/>
      <c r="BC37" s="113"/>
    </row>
    <row r="38" spans="2:55" ht="20.100000000000001" customHeight="1" x14ac:dyDescent="0.15">
      <c r="B38" s="176"/>
      <c r="C38" s="102"/>
      <c r="D38" s="52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4"/>
      <c r="BC38" s="113"/>
    </row>
    <row r="39" spans="2:55" ht="20.100000000000001" customHeight="1" x14ac:dyDescent="0.15">
      <c r="B39" s="176"/>
      <c r="C39" s="102"/>
      <c r="D39" s="52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4"/>
      <c r="BC39" s="113"/>
    </row>
    <row r="40" spans="2:55" ht="20.100000000000001" customHeight="1" x14ac:dyDescent="0.15">
      <c r="B40" s="176"/>
      <c r="C40" s="102"/>
      <c r="D40" s="52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4"/>
      <c r="BC40" s="115"/>
    </row>
    <row r="41" spans="2:55" ht="20.100000000000001" customHeight="1" x14ac:dyDescent="0.15">
      <c r="B41" s="176"/>
      <c r="C41" s="102"/>
      <c r="D41" s="52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4"/>
      <c r="BC41" s="115"/>
    </row>
    <row r="42" spans="2:55" ht="20.100000000000001" customHeight="1" x14ac:dyDescent="0.15">
      <c r="B42" s="176"/>
      <c r="C42" s="102"/>
      <c r="D42" s="52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4"/>
      <c r="BC42" s="115"/>
    </row>
    <row r="43" spans="2:55" ht="20.100000000000001" customHeight="1" x14ac:dyDescent="0.15">
      <c r="B43" s="176"/>
      <c r="C43" s="11"/>
      <c r="D43" s="48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50"/>
      <c r="BC43" s="115"/>
    </row>
    <row r="44" spans="2:55" ht="20.100000000000001" customHeight="1" x14ac:dyDescent="0.15">
      <c r="B44" s="177"/>
      <c r="C44" s="14" t="s">
        <v>1</v>
      </c>
      <c r="D44" s="6">
        <f t="shared" ref="D44:AI44" si="75">SUM(D24:D43)</f>
        <v>322.2</v>
      </c>
      <c r="E44" s="7">
        <f t="shared" si="75"/>
        <v>322.2</v>
      </c>
      <c r="F44" s="7">
        <f t="shared" si="75"/>
        <v>317.2</v>
      </c>
      <c r="G44" s="7">
        <f t="shared" si="75"/>
        <v>322.2</v>
      </c>
      <c r="H44" s="7">
        <f t="shared" si="75"/>
        <v>307.2</v>
      </c>
      <c r="I44" s="7">
        <f t="shared" si="75"/>
        <v>732.2</v>
      </c>
      <c r="J44" s="7">
        <f t="shared" si="75"/>
        <v>317.2</v>
      </c>
      <c r="K44" s="7">
        <f t="shared" si="75"/>
        <v>307.2</v>
      </c>
      <c r="L44" s="7">
        <f t="shared" si="75"/>
        <v>322.2</v>
      </c>
      <c r="M44" s="7">
        <f t="shared" si="75"/>
        <v>307.2</v>
      </c>
      <c r="N44" s="7">
        <f t="shared" si="75"/>
        <v>337.2</v>
      </c>
      <c r="O44" s="7">
        <f t="shared" si="75"/>
        <v>307.2</v>
      </c>
      <c r="P44" s="7">
        <f t="shared" si="75"/>
        <v>332.2</v>
      </c>
      <c r="Q44" s="7">
        <f t="shared" si="75"/>
        <v>317.2</v>
      </c>
      <c r="R44" s="7">
        <f t="shared" si="75"/>
        <v>707.2</v>
      </c>
      <c r="S44" s="7">
        <f t="shared" si="75"/>
        <v>332.2</v>
      </c>
      <c r="T44" s="7">
        <f t="shared" si="75"/>
        <v>307.2</v>
      </c>
      <c r="U44" s="7">
        <f t="shared" si="75"/>
        <v>322.2</v>
      </c>
      <c r="V44" s="7">
        <f t="shared" si="75"/>
        <v>307.2</v>
      </c>
      <c r="W44" s="7">
        <f t="shared" si="75"/>
        <v>322.2</v>
      </c>
      <c r="X44" s="7">
        <f t="shared" si="75"/>
        <v>327.2</v>
      </c>
      <c r="Y44" s="7">
        <f t="shared" si="75"/>
        <v>317.2</v>
      </c>
      <c r="Z44" s="7">
        <f t="shared" si="75"/>
        <v>312.2</v>
      </c>
      <c r="AA44" s="7">
        <f t="shared" si="75"/>
        <v>702.2</v>
      </c>
      <c r="AB44" s="7">
        <f t="shared" si="75"/>
        <v>302.2</v>
      </c>
      <c r="AC44" s="7">
        <f t="shared" si="75"/>
        <v>323.2</v>
      </c>
      <c r="AD44" s="7">
        <f t="shared" si="75"/>
        <v>313.2</v>
      </c>
      <c r="AE44" s="7">
        <f t="shared" si="75"/>
        <v>308.2</v>
      </c>
      <c r="AF44" s="7">
        <f t="shared" si="75"/>
        <v>313.2</v>
      </c>
      <c r="AG44" s="7">
        <f t="shared" si="75"/>
        <v>298.2</v>
      </c>
      <c r="AH44" s="7">
        <f t="shared" si="75"/>
        <v>318.2</v>
      </c>
      <c r="AI44" s="7">
        <f t="shared" si="75"/>
        <v>288.2</v>
      </c>
      <c r="AJ44" s="7">
        <f t="shared" ref="AJ44:BB44" si="76">SUM(AJ24:AJ43)</f>
        <v>498.2</v>
      </c>
      <c r="AK44" s="7">
        <f t="shared" si="76"/>
        <v>288.2</v>
      </c>
      <c r="AL44" s="7">
        <f t="shared" si="76"/>
        <v>298.2</v>
      </c>
      <c r="AM44" s="7">
        <f t="shared" si="76"/>
        <v>328.2</v>
      </c>
      <c r="AN44" s="7">
        <f t="shared" si="76"/>
        <v>288.2</v>
      </c>
      <c r="AO44" s="7">
        <f t="shared" si="76"/>
        <v>303.2</v>
      </c>
      <c r="AP44" s="7">
        <f t="shared" si="76"/>
        <v>268.2</v>
      </c>
      <c r="AQ44" s="7">
        <f t="shared" si="76"/>
        <v>268.2</v>
      </c>
      <c r="AR44" s="7">
        <f t="shared" si="76"/>
        <v>283.2</v>
      </c>
      <c r="AS44" s="7">
        <f t="shared" si="76"/>
        <v>278.2</v>
      </c>
      <c r="AT44" s="7">
        <f t="shared" si="76"/>
        <v>278.2</v>
      </c>
      <c r="AU44" s="7">
        <f t="shared" si="76"/>
        <v>268.2</v>
      </c>
      <c r="AV44" s="7">
        <f t="shared" si="76"/>
        <v>268.2</v>
      </c>
      <c r="AW44" s="7">
        <f t="shared" si="76"/>
        <v>293.2</v>
      </c>
      <c r="AX44" s="7">
        <f t="shared" si="76"/>
        <v>268.2</v>
      </c>
      <c r="AY44" s="7">
        <f t="shared" si="76"/>
        <v>268.2</v>
      </c>
      <c r="AZ44" s="7">
        <f t="shared" si="76"/>
        <v>278.2</v>
      </c>
      <c r="BA44" s="7">
        <f t="shared" si="76"/>
        <v>268.2</v>
      </c>
      <c r="BB44" s="8">
        <f t="shared" si="76"/>
        <v>283.2</v>
      </c>
      <c r="BC44" s="113">
        <f>SUM(D44:BB44)</f>
        <v>16868.200000000015</v>
      </c>
    </row>
    <row r="45" spans="2:55" ht="20.100000000000001" customHeight="1" x14ac:dyDescent="0.15">
      <c r="B45" s="15" t="s">
        <v>2</v>
      </c>
      <c r="C45" s="16"/>
      <c r="D45" s="17">
        <f t="shared" ref="D45:AI45" si="77">D23-D44</f>
        <v>127.80000000000001</v>
      </c>
      <c r="E45" s="18">
        <f t="shared" si="77"/>
        <v>127.80000000000001</v>
      </c>
      <c r="F45" s="18">
        <f t="shared" si="77"/>
        <v>132.80000000000001</v>
      </c>
      <c r="G45" s="18">
        <f t="shared" si="77"/>
        <v>127.80000000000001</v>
      </c>
      <c r="H45" s="18">
        <f t="shared" si="77"/>
        <v>142.80000000000001</v>
      </c>
      <c r="I45" s="18">
        <f t="shared" si="77"/>
        <v>-252.20000000000005</v>
      </c>
      <c r="J45" s="18">
        <f t="shared" si="77"/>
        <v>162.80000000000001</v>
      </c>
      <c r="K45" s="18">
        <f t="shared" si="77"/>
        <v>172.8</v>
      </c>
      <c r="L45" s="18">
        <f t="shared" si="77"/>
        <v>157.80000000000001</v>
      </c>
      <c r="M45" s="18">
        <f t="shared" si="77"/>
        <v>172.8</v>
      </c>
      <c r="N45" s="18">
        <f t="shared" si="77"/>
        <v>142.80000000000001</v>
      </c>
      <c r="O45" s="18">
        <f t="shared" si="77"/>
        <v>172.8</v>
      </c>
      <c r="P45" s="18">
        <f t="shared" si="77"/>
        <v>147.80000000000001</v>
      </c>
      <c r="Q45" s="18">
        <f t="shared" si="77"/>
        <v>162.80000000000001</v>
      </c>
      <c r="R45" s="18">
        <f t="shared" si="77"/>
        <v>-227.20000000000005</v>
      </c>
      <c r="S45" s="18">
        <f t="shared" si="77"/>
        <v>177.8</v>
      </c>
      <c r="T45" s="18">
        <f t="shared" si="77"/>
        <v>202.8</v>
      </c>
      <c r="U45" s="18">
        <f t="shared" si="77"/>
        <v>187.8</v>
      </c>
      <c r="V45" s="18">
        <f t="shared" si="77"/>
        <v>202.8</v>
      </c>
      <c r="W45" s="18">
        <f t="shared" si="77"/>
        <v>187.8</v>
      </c>
      <c r="X45" s="18">
        <f t="shared" si="77"/>
        <v>1052.8</v>
      </c>
      <c r="Y45" s="18">
        <f t="shared" si="77"/>
        <v>62.800000000000011</v>
      </c>
      <c r="Z45" s="18">
        <f t="shared" si="77"/>
        <v>67.800000000000011</v>
      </c>
      <c r="AA45" s="18">
        <f t="shared" si="77"/>
        <v>-322.20000000000005</v>
      </c>
      <c r="AB45" s="18">
        <f t="shared" si="77"/>
        <v>77.800000000000011</v>
      </c>
      <c r="AC45" s="18">
        <f t="shared" si="77"/>
        <v>56.800000000000011</v>
      </c>
      <c r="AD45" s="18">
        <f t="shared" si="77"/>
        <v>-172.79999999999998</v>
      </c>
      <c r="AE45" s="18">
        <f t="shared" si="77"/>
        <v>-167.79999999999998</v>
      </c>
      <c r="AF45" s="18">
        <f t="shared" si="77"/>
        <v>-172.79999999999998</v>
      </c>
      <c r="AG45" s="18">
        <f t="shared" si="77"/>
        <v>-157.79999999999998</v>
      </c>
      <c r="AH45" s="18">
        <f t="shared" si="77"/>
        <v>-177.79999999999998</v>
      </c>
      <c r="AI45" s="18">
        <f t="shared" si="77"/>
        <v>-147.79999999999998</v>
      </c>
      <c r="AJ45" s="18">
        <f t="shared" ref="AJ45:BB45" si="78">AJ23-AJ44</f>
        <v>-357.79999999999995</v>
      </c>
      <c r="AK45" s="18">
        <f t="shared" si="78"/>
        <v>-147.79999999999998</v>
      </c>
      <c r="AL45" s="18">
        <f t="shared" si="78"/>
        <v>-157.79999999999998</v>
      </c>
      <c r="AM45" s="18">
        <f t="shared" si="78"/>
        <v>-187.79999999999998</v>
      </c>
      <c r="AN45" s="18">
        <f t="shared" si="78"/>
        <v>-147.79999999999998</v>
      </c>
      <c r="AO45" s="18">
        <f t="shared" si="78"/>
        <v>-162.79999999999998</v>
      </c>
      <c r="AP45" s="18">
        <f t="shared" si="78"/>
        <v>-127.79999999999998</v>
      </c>
      <c r="AQ45" s="18">
        <f t="shared" si="78"/>
        <v>-127.79999999999998</v>
      </c>
      <c r="AR45" s="18">
        <f t="shared" si="78"/>
        <v>-142.79999999999998</v>
      </c>
      <c r="AS45" s="18">
        <f t="shared" si="78"/>
        <v>-137.79999999999998</v>
      </c>
      <c r="AT45" s="18">
        <f t="shared" si="78"/>
        <v>-137.79999999999998</v>
      </c>
      <c r="AU45" s="18">
        <f t="shared" si="78"/>
        <v>-127.79999999999998</v>
      </c>
      <c r="AV45" s="18">
        <f t="shared" si="78"/>
        <v>-127.79999999999998</v>
      </c>
      <c r="AW45" s="18">
        <f t="shared" si="78"/>
        <v>-152.79999999999998</v>
      </c>
      <c r="AX45" s="18">
        <f t="shared" si="78"/>
        <v>-127.79999999999998</v>
      </c>
      <c r="AY45" s="18">
        <f t="shared" si="78"/>
        <v>-127.79999999999998</v>
      </c>
      <c r="AZ45" s="18">
        <f t="shared" si="78"/>
        <v>-137.79999999999998</v>
      </c>
      <c r="BA45" s="18">
        <f t="shared" si="78"/>
        <v>-127.79999999999998</v>
      </c>
      <c r="BB45" s="19">
        <f t="shared" si="78"/>
        <v>-142.79999999999998</v>
      </c>
      <c r="BC45" s="113"/>
    </row>
    <row r="46" spans="2:55" ht="20.100000000000001" customHeight="1" thickBot="1" x14ac:dyDescent="0.2">
      <c r="B46" s="26" t="s">
        <v>14</v>
      </c>
      <c r="C46" s="27"/>
      <c r="D46" s="28">
        <f>D48+D45</f>
        <v>427.8</v>
      </c>
      <c r="E46" s="29">
        <f>D46+E45</f>
        <v>555.6</v>
      </c>
      <c r="F46" s="29">
        <f>E46+F45</f>
        <v>688.40000000000009</v>
      </c>
      <c r="G46" s="29">
        <f t="shared" ref="G46:BA46" si="79">F46+G45</f>
        <v>816.2</v>
      </c>
      <c r="H46" s="29">
        <f t="shared" si="79"/>
        <v>959</v>
      </c>
      <c r="I46" s="29">
        <f t="shared" si="79"/>
        <v>706.8</v>
      </c>
      <c r="J46" s="29">
        <f t="shared" si="79"/>
        <v>869.59999999999991</v>
      </c>
      <c r="K46" s="29">
        <f t="shared" si="79"/>
        <v>1042.3999999999999</v>
      </c>
      <c r="L46" s="29">
        <f t="shared" si="79"/>
        <v>1200.1999999999998</v>
      </c>
      <c r="M46" s="29">
        <f t="shared" si="79"/>
        <v>1372.9999999999998</v>
      </c>
      <c r="N46" s="29">
        <f t="shared" si="79"/>
        <v>1515.7999999999997</v>
      </c>
      <c r="O46" s="29">
        <f t="shared" si="79"/>
        <v>1688.5999999999997</v>
      </c>
      <c r="P46" s="29">
        <f t="shared" si="79"/>
        <v>1836.3999999999996</v>
      </c>
      <c r="Q46" s="29">
        <f t="shared" si="79"/>
        <v>1999.1999999999996</v>
      </c>
      <c r="R46" s="29">
        <f t="shared" si="79"/>
        <v>1771.9999999999995</v>
      </c>
      <c r="S46" s="29">
        <f t="shared" si="79"/>
        <v>1949.7999999999995</v>
      </c>
      <c r="T46" s="29">
        <f t="shared" si="79"/>
        <v>2152.5999999999995</v>
      </c>
      <c r="U46" s="29">
        <f t="shared" si="79"/>
        <v>2340.3999999999996</v>
      </c>
      <c r="V46" s="29">
        <f t="shared" si="79"/>
        <v>2543.1999999999998</v>
      </c>
      <c r="W46" s="29">
        <f t="shared" si="79"/>
        <v>2731</v>
      </c>
      <c r="X46" s="29">
        <f t="shared" si="79"/>
        <v>3783.8</v>
      </c>
      <c r="Y46" s="29">
        <f t="shared" si="79"/>
        <v>3846.6000000000004</v>
      </c>
      <c r="Z46" s="29">
        <f t="shared" si="79"/>
        <v>3914.4000000000005</v>
      </c>
      <c r="AA46" s="29">
        <f t="shared" si="79"/>
        <v>3592.2000000000007</v>
      </c>
      <c r="AB46" s="29">
        <f t="shared" si="79"/>
        <v>3670.0000000000009</v>
      </c>
      <c r="AC46" s="29">
        <f t="shared" si="79"/>
        <v>3726.8000000000011</v>
      </c>
      <c r="AD46" s="29">
        <f t="shared" si="79"/>
        <v>3554.0000000000009</v>
      </c>
      <c r="AE46" s="29">
        <f t="shared" si="79"/>
        <v>3386.2000000000007</v>
      </c>
      <c r="AF46" s="29">
        <f t="shared" si="79"/>
        <v>3213.4000000000005</v>
      </c>
      <c r="AG46" s="29">
        <f t="shared" si="79"/>
        <v>3055.6000000000004</v>
      </c>
      <c r="AH46" s="29">
        <f t="shared" si="79"/>
        <v>2877.8</v>
      </c>
      <c r="AI46" s="29">
        <f t="shared" si="79"/>
        <v>2730</v>
      </c>
      <c r="AJ46" s="29">
        <f t="shared" si="79"/>
        <v>2372.1999999999998</v>
      </c>
      <c r="AK46" s="29">
        <f t="shared" si="79"/>
        <v>2224.3999999999996</v>
      </c>
      <c r="AL46" s="29">
        <f t="shared" si="79"/>
        <v>2066.5999999999995</v>
      </c>
      <c r="AM46" s="29">
        <f t="shared" si="79"/>
        <v>1878.7999999999995</v>
      </c>
      <c r="AN46" s="29">
        <f t="shared" si="79"/>
        <v>1730.9999999999995</v>
      </c>
      <c r="AO46" s="29">
        <f t="shared" si="79"/>
        <v>1568.1999999999996</v>
      </c>
      <c r="AP46" s="29">
        <f t="shared" si="79"/>
        <v>1440.3999999999996</v>
      </c>
      <c r="AQ46" s="29">
        <f t="shared" si="79"/>
        <v>1312.5999999999997</v>
      </c>
      <c r="AR46" s="29">
        <f t="shared" si="79"/>
        <v>1169.7999999999997</v>
      </c>
      <c r="AS46" s="29">
        <f t="shared" si="79"/>
        <v>1031.9999999999998</v>
      </c>
      <c r="AT46" s="29">
        <f t="shared" si="79"/>
        <v>894.19999999999982</v>
      </c>
      <c r="AU46" s="29">
        <f t="shared" si="79"/>
        <v>766.39999999999986</v>
      </c>
      <c r="AV46" s="29">
        <f t="shared" si="79"/>
        <v>638.59999999999991</v>
      </c>
      <c r="AW46" s="29">
        <f t="shared" si="79"/>
        <v>485.79999999999995</v>
      </c>
      <c r="AX46" s="29">
        <f t="shared" si="79"/>
        <v>358</v>
      </c>
      <c r="AY46" s="29">
        <f t="shared" si="79"/>
        <v>230.20000000000002</v>
      </c>
      <c r="AZ46" s="29">
        <f t="shared" si="79"/>
        <v>92.400000000000034</v>
      </c>
      <c r="BA46" s="29">
        <f t="shared" si="79"/>
        <v>-35.399999999999949</v>
      </c>
      <c r="BB46" s="30">
        <f>BA46+BB45</f>
        <v>-178.19999999999993</v>
      </c>
      <c r="BC46" s="116">
        <f>BC23-BC44+D48</f>
        <v>-178.20000000002256</v>
      </c>
    </row>
    <row r="47" spans="2:55" ht="3" customHeight="1" thickBot="1" x14ac:dyDescent="0.2">
      <c r="BC47" s="115"/>
    </row>
    <row r="48" spans="2:55" ht="20.100000000000001" customHeight="1" thickBot="1" x14ac:dyDescent="0.2">
      <c r="B48" s="178" t="s">
        <v>3</v>
      </c>
      <c r="C48" s="179"/>
      <c r="D48" s="138">
        <f>入力!C16</f>
        <v>300</v>
      </c>
      <c r="BC48" s="115"/>
    </row>
    <row r="49" spans="2:55" ht="20.100000000000001" customHeight="1" x14ac:dyDescent="0.15">
      <c r="BC49" s="115"/>
    </row>
    <row r="50" spans="2:55" ht="20.100000000000001" customHeight="1" x14ac:dyDescent="0.15">
      <c r="B50" s="180" t="s">
        <v>13</v>
      </c>
      <c r="C50" s="181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8"/>
      <c r="BC50" s="115"/>
    </row>
    <row r="51" spans="2:55" ht="20.100000000000001" customHeight="1" x14ac:dyDescent="0.15">
      <c r="B51" s="119"/>
      <c r="C51" s="149" t="s">
        <v>134</v>
      </c>
      <c r="D51" s="115" t="s">
        <v>118</v>
      </c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20"/>
      <c r="BC51" s="115"/>
    </row>
    <row r="52" spans="2:55" ht="20.100000000000001" customHeight="1" x14ac:dyDescent="0.15">
      <c r="B52" s="119"/>
      <c r="C52" s="149" t="s">
        <v>135</v>
      </c>
      <c r="D52" s="115" t="s">
        <v>119</v>
      </c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20"/>
      <c r="BC52" s="115"/>
    </row>
    <row r="53" spans="2:55" ht="20.100000000000001" customHeight="1" x14ac:dyDescent="0.15">
      <c r="B53" s="119"/>
      <c r="C53" s="149" t="s">
        <v>136</v>
      </c>
      <c r="D53" s="115" t="s">
        <v>120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115"/>
      <c r="BA53" s="115"/>
      <c r="BB53" s="120"/>
      <c r="BC53" s="115"/>
    </row>
    <row r="54" spans="2:55" ht="20.100000000000001" customHeight="1" x14ac:dyDescent="0.15">
      <c r="B54" s="119"/>
      <c r="C54" s="149" t="s">
        <v>137</v>
      </c>
      <c r="D54" s="115" t="s">
        <v>124</v>
      </c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20"/>
      <c r="BC54" s="115"/>
    </row>
    <row r="55" spans="2:55" ht="20.100000000000001" customHeight="1" x14ac:dyDescent="0.15">
      <c r="B55" s="119"/>
      <c r="C55" s="149" t="s">
        <v>138</v>
      </c>
      <c r="D55" s="115" t="s">
        <v>121</v>
      </c>
      <c r="E55" s="115"/>
      <c r="F55" s="115"/>
      <c r="G55" s="115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20"/>
      <c r="BC55" s="115"/>
    </row>
    <row r="56" spans="2:55" ht="20.100000000000001" customHeight="1" x14ac:dyDescent="0.15">
      <c r="B56" s="119"/>
      <c r="C56" s="149" t="s">
        <v>139</v>
      </c>
      <c r="D56" s="115" t="s">
        <v>125</v>
      </c>
      <c r="E56" s="115"/>
      <c r="F56" s="115"/>
      <c r="G56" s="115"/>
      <c r="H56" s="115"/>
      <c r="I56" s="115"/>
      <c r="J56" s="115"/>
      <c r="K56" s="115"/>
      <c r="L56" s="121"/>
      <c r="M56" s="115"/>
      <c r="N56" s="121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20"/>
      <c r="BC56" s="115"/>
    </row>
    <row r="57" spans="2:55" ht="20.100000000000001" customHeight="1" x14ac:dyDescent="0.15">
      <c r="B57" s="119"/>
      <c r="C57" s="149" t="s">
        <v>140</v>
      </c>
      <c r="D57" s="115" t="s">
        <v>122</v>
      </c>
      <c r="E57" s="115"/>
      <c r="F57" s="115"/>
      <c r="G57" s="115"/>
      <c r="H57" s="115"/>
      <c r="I57" s="115"/>
      <c r="J57" s="115"/>
      <c r="K57" s="115"/>
      <c r="L57" s="121"/>
      <c r="M57" s="115"/>
      <c r="N57" s="121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20"/>
      <c r="BC57" s="115"/>
    </row>
    <row r="58" spans="2:55" ht="20.100000000000001" customHeight="1" x14ac:dyDescent="0.15">
      <c r="B58" s="119"/>
      <c r="C58" s="149" t="s">
        <v>141</v>
      </c>
      <c r="D58" s="115" t="s">
        <v>123</v>
      </c>
      <c r="E58" s="115"/>
      <c r="F58" s="115"/>
      <c r="G58" s="115"/>
      <c r="H58" s="115"/>
      <c r="I58" s="115"/>
      <c r="J58" s="115"/>
      <c r="K58" s="115"/>
      <c r="L58" s="121"/>
      <c r="M58" s="115"/>
      <c r="N58" s="121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21"/>
      <c r="AW58" s="115"/>
      <c r="AX58" s="115"/>
      <c r="AY58" s="121"/>
      <c r="AZ58" s="115"/>
      <c r="BA58" s="121"/>
      <c r="BB58" s="120"/>
      <c r="BC58" s="115"/>
    </row>
    <row r="59" spans="2:55" ht="20.100000000000001" customHeight="1" x14ac:dyDescent="0.15">
      <c r="B59" s="119"/>
      <c r="C59" s="149"/>
      <c r="D59" s="150"/>
      <c r="E59" s="115"/>
      <c r="F59" s="115"/>
      <c r="G59" s="115"/>
      <c r="H59" s="115"/>
      <c r="I59" s="115"/>
      <c r="J59" s="121"/>
      <c r="K59" s="115"/>
      <c r="L59" s="121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21"/>
      <c r="AW59" s="115"/>
      <c r="AX59" s="115"/>
      <c r="AY59" s="121"/>
      <c r="AZ59" s="115"/>
      <c r="BA59" s="121"/>
      <c r="BB59" s="120"/>
      <c r="BC59" s="115"/>
    </row>
    <row r="60" spans="2:55" ht="20.100000000000001" customHeight="1" x14ac:dyDescent="0.15">
      <c r="B60" s="119"/>
      <c r="C60" s="115"/>
      <c r="D60" s="115"/>
      <c r="E60" s="115"/>
      <c r="F60" s="115"/>
      <c r="G60" s="115"/>
      <c r="H60" s="115"/>
      <c r="I60" s="115"/>
      <c r="J60" s="115"/>
      <c r="K60" s="115"/>
      <c r="L60" s="121"/>
      <c r="M60" s="115"/>
      <c r="N60" s="121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21"/>
      <c r="AW60" s="115"/>
      <c r="AX60" s="121"/>
      <c r="AY60" s="115"/>
      <c r="AZ60" s="115"/>
      <c r="BA60" s="115"/>
      <c r="BB60" s="120"/>
      <c r="BC60" s="115"/>
    </row>
    <row r="61" spans="2:55" ht="20.100000000000001" customHeight="1" x14ac:dyDescent="0.15">
      <c r="B61" s="122"/>
      <c r="C61" s="123"/>
      <c r="D61" s="123"/>
      <c r="E61" s="123"/>
      <c r="F61" s="123"/>
      <c r="G61" s="123"/>
      <c r="H61" s="123"/>
      <c r="I61" s="123"/>
      <c r="J61" s="124"/>
      <c r="K61" s="123"/>
      <c r="L61" s="124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23"/>
      <c r="AM61" s="123"/>
      <c r="AN61" s="123"/>
      <c r="AO61" s="123"/>
      <c r="AP61" s="123"/>
      <c r="AQ61" s="123"/>
      <c r="AR61" s="123"/>
      <c r="AS61" s="123"/>
      <c r="AT61" s="123"/>
      <c r="AU61" s="123"/>
      <c r="AV61" s="123"/>
      <c r="AW61" s="123"/>
      <c r="AX61" s="123"/>
      <c r="AY61" s="123"/>
      <c r="AZ61" s="123"/>
      <c r="BA61" s="123"/>
      <c r="BB61" s="125"/>
      <c r="BC61" s="115"/>
    </row>
    <row r="62" spans="2:55" x14ac:dyDescent="0.15">
      <c r="K62" s="121"/>
      <c r="M62" s="121"/>
    </row>
    <row r="64" spans="2:55" x14ac:dyDescent="0.15">
      <c r="C64" s="115"/>
      <c r="D64" s="115"/>
      <c r="E64" s="115"/>
    </row>
    <row r="65" spans="3:5" x14ac:dyDescent="0.15">
      <c r="C65" s="115"/>
      <c r="D65" s="115"/>
      <c r="E65" s="115"/>
    </row>
    <row r="66" spans="3:5" x14ac:dyDescent="0.15">
      <c r="C66" s="115"/>
      <c r="D66" s="115"/>
      <c r="E66" s="115"/>
    </row>
    <row r="67" spans="3:5" x14ac:dyDescent="0.15">
      <c r="C67" s="115"/>
      <c r="D67" s="115"/>
      <c r="E67" s="115"/>
    </row>
    <row r="68" spans="3:5" x14ac:dyDescent="0.15">
      <c r="C68" s="115"/>
      <c r="D68" s="115"/>
      <c r="E68" s="115"/>
    </row>
    <row r="69" spans="3:5" x14ac:dyDescent="0.15">
      <c r="C69" s="115"/>
      <c r="D69" s="115"/>
      <c r="E69" s="115"/>
    </row>
  </sheetData>
  <mergeCells count="9">
    <mergeCell ref="B16:B23"/>
    <mergeCell ref="B24:B44"/>
    <mergeCell ref="B48:C48"/>
    <mergeCell ref="B50:C50"/>
    <mergeCell ref="B3:C3"/>
    <mergeCell ref="B4:C4"/>
    <mergeCell ref="B5:C5"/>
    <mergeCell ref="B6:B13"/>
    <mergeCell ref="B14:B15"/>
  </mergeCells>
  <phoneticPr fontId="3"/>
  <pageMargins left="0.59055118110236227" right="0.19685039370078741" top="0.74803149606299213" bottom="0.74803149606299213" header="0.31496062992125984" footer="0.31496062992125984"/>
  <pageSetup paperSize="8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46DE-0A30-473C-A57B-82656C198FCC}">
  <sheetPr>
    <tabColor rgb="FFFF0000"/>
  </sheetPr>
  <dimension ref="C5"/>
  <sheetViews>
    <sheetView workbookViewId="0">
      <selection activeCell="G10" sqref="G10"/>
    </sheetView>
  </sheetViews>
  <sheetFormatPr defaultRowHeight="12" x14ac:dyDescent="0.15"/>
  <sheetData>
    <row r="5" spans="3:3" ht="82.8" x14ac:dyDescent="0.9">
      <c r="C5" s="166" t="s">
        <v>133</v>
      </c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A40E2-6289-4A82-9225-3B18CE98A0A5}">
  <dimension ref="A3:BX10"/>
  <sheetViews>
    <sheetView showGridLines="0" zoomScale="120" zoomScaleNormal="120" workbookViewId="0">
      <pane xSplit="3" ySplit="8" topLeftCell="D9" activePane="bottomRight" state="frozen"/>
      <selection pane="topRight" activeCell="D1" sqref="D1"/>
      <selection pane="bottomLeft" activeCell="A9" sqref="A9"/>
      <selection pane="bottomRight"/>
    </sheetView>
  </sheetViews>
  <sheetFormatPr defaultRowHeight="12" x14ac:dyDescent="0.15"/>
  <cols>
    <col min="1" max="1" width="3" style="31" customWidth="1"/>
    <col min="2" max="2" width="11.109375" bestFit="1" customWidth="1"/>
    <col min="3" max="3" width="5.6640625" bestFit="1" customWidth="1"/>
    <col min="4" max="50" width="4.6640625" bestFit="1" customWidth="1"/>
    <col min="51" max="52" width="5.6640625" bestFit="1" customWidth="1"/>
    <col min="53" max="64" width="3.6640625" bestFit="1" customWidth="1"/>
    <col min="65" max="74" width="3.6640625" customWidth="1"/>
    <col min="75" max="75" width="3.6640625" bestFit="1" customWidth="1"/>
  </cols>
  <sheetData>
    <row r="3" spans="1:76" x14ac:dyDescent="0.15">
      <c r="B3" t="s">
        <v>40</v>
      </c>
      <c r="C3">
        <v>18</v>
      </c>
      <c r="D3">
        <f>C3+1</f>
        <v>19</v>
      </c>
      <c r="E3">
        <f t="shared" ref="E3:BL3" si="0">D3+1</f>
        <v>20</v>
      </c>
      <c r="F3">
        <f t="shared" si="0"/>
        <v>21</v>
      </c>
      <c r="G3">
        <f t="shared" si="0"/>
        <v>22</v>
      </c>
      <c r="H3">
        <f t="shared" si="0"/>
        <v>23</v>
      </c>
      <c r="I3">
        <f t="shared" si="0"/>
        <v>24</v>
      </c>
      <c r="J3">
        <f t="shared" si="0"/>
        <v>25</v>
      </c>
      <c r="K3">
        <f t="shared" si="0"/>
        <v>26</v>
      </c>
      <c r="L3">
        <f t="shared" si="0"/>
        <v>27</v>
      </c>
      <c r="M3">
        <f t="shared" si="0"/>
        <v>28</v>
      </c>
      <c r="N3">
        <f t="shared" si="0"/>
        <v>29</v>
      </c>
      <c r="O3">
        <f t="shared" si="0"/>
        <v>30</v>
      </c>
      <c r="P3">
        <f t="shared" si="0"/>
        <v>31</v>
      </c>
      <c r="Q3">
        <f t="shared" si="0"/>
        <v>32</v>
      </c>
      <c r="R3">
        <f t="shared" si="0"/>
        <v>33</v>
      </c>
      <c r="S3">
        <f t="shared" si="0"/>
        <v>34</v>
      </c>
      <c r="T3">
        <f t="shared" si="0"/>
        <v>35</v>
      </c>
      <c r="U3">
        <f t="shared" si="0"/>
        <v>36</v>
      </c>
      <c r="V3">
        <f t="shared" si="0"/>
        <v>37</v>
      </c>
      <c r="W3">
        <f t="shared" si="0"/>
        <v>38</v>
      </c>
      <c r="X3">
        <f t="shared" si="0"/>
        <v>39</v>
      </c>
      <c r="Y3">
        <f t="shared" si="0"/>
        <v>40</v>
      </c>
      <c r="Z3">
        <f t="shared" si="0"/>
        <v>41</v>
      </c>
      <c r="AA3">
        <f t="shared" si="0"/>
        <v>42</v>
      </c>
      <c r="AB3">
        <f t="shared" si="0"/>
        <v>43</v>
      </c>
      <c r="AC3">
        <f t="shared" si="0"/>
        <v>44</v>
      </c>
      <c r="AD3">
        <f t="shared" si="0"/>
        <v>45</v>
      </c>
      <c r="AE3">
        <f t="shared" si="0"/>
        <v>46</v>
      </c>
      <c r="AF3">
        <f t="shared" si="0"/>
        <v>47</v>
      </c>
      <c r="AG3">
        <f t="shared" si="0"/>
        <v>48</v>
      </c>
      <c r="AH3">
        <f t="shared" si="0"/>
        <v>49</v>
      </c>
      <c r="AI3">
        <f t="shared" si="0"/>
        <v>50</v>
      </c>
      <c r="AJ3">
        <f t="shared" si="0"/>
        <v>51</v>
      </c>
      <c r="AK3">
        <f t="shared" si="0"/>
        <v>52</v>
      </c>
      <c r="AL3">
        <f t="shared" si="0"/>
        <v>53</v>
      </c>
      <c r="AM3">
        <f t="shared" si="0"/>
        <v>54</v>
      </c>
      <c r="AN3">
        <f t="shared" si="0"/>
        <v>55</v>
      </c>
      <c r="AO3">
        <f t="shared" si="0"/>
        <v>56</v>
      </c>
      <c r="AP3">
        <f t="shared" si="0"/>
        <v>57</v>
      </c>
      <c r="AQ3">
        <f t="shared" si="0"/>
        <v>58</v>
      </c>
      <c r="AR3">
        <f t="shared" si="0"/>
        <v>59</v>
      </c>
      <c r="AS3">
        <f t="shared" si="0"/>
        <v>60</v>
      </c>
      <c r="AT3">
        <f t="shared" si="0"/>
        <v>61</v>
      </c>
      <c r="AU3">
        <f t="shared" si="0"/>
        <v>62</v>
      </c>
      <c r="AV3">
        <f t="shared" si="0"/>
        <v>63</v>
      </c>
      <c r="AW3">
        <f t="shared" si="0"/>
        <v>64</v>
      </c>
      <c r="AX3">
        <f t="shared" si="0"/>
        <v>65</v>
      </c>
      <c r="AY3">
        <f t="shared" si="0"/>
        <v>66</v>
      </c>
      <c r="AZ3">
        <f t="shared" si="0"/>
        <v>67</v>
      </c>
      <c r="BA3">
        <f t="shared" si="0"/>
        <v>68</v>
      </c>
      <c r="BB3">
        <f t="shared" si="0"/>
        <v>69</v>
      </c>
      <c r="BC3">
        <f t="shared" si="0"/>
        <v>70</v>
      </c>
      <c r="BD3">
        <f t="shared" si="0"/>
        <v>71</v>
      </c>
      <c r="BE3">
        <f t="shared" si="0"/>
        <v>72</v>
      </c>
      <c r="BF3">
        <f t="shared" si="0"/>
        <v>73</v>
      </c>
      <c r="BG3">
        <f t="shared" si="0"/>
        <v>74</v>
      </c>
      <c r="BH3">
        <f t="shared" si="0"/>
        <v>75</v>
      </c>
      <c r="BI3">
        <f t="shared" si="0"/>
        <v>76</v>
      </c>
      <c r="BJ3">
        <f t="shared" si="0"/>
        <v>77</v>
      </c>
      <c r="BK3">
        <f t="shared" si="0"/>
        <v>78</v>
      </c>
      <c r="BL3">
        <f t="shared" si="0"/>
        <v>79</v>
      </c>
      <c r="BM3">
        <f t="shared" ref="BM3" si="1">BL3+1</f>
        <v>80</v>
      </c>
      <c r="BN3">
        <f t="shared" ref="BN3" si="2">BM3+1</f>
        <v>81</v>
      </c>
      <c r="BO3">
        <f t="shared" ref="BO3" si="3">BN3+1</f>
        <v>82</v>
      </c>
      <c r="BP3">
        <f t="shared" ref="BP3" si="4">BO3+1</f>
        <v>83</v>
      </c>
      <c r="BQ3">
        <f t="shared" ref="BQ3" si="5">BP3+1</f>
        <v>84</v>
      </c>
      <c r="BR3">
        <f t="shared" ref="BR3" si="6">BQ3+1</f>
        <v>85</v>
      </c>
      <c r="BS3">
        <f t="shared" ref="BS3" si="7">BR3+1</f>
        <v>86</v>
      </c>
      <c r="BT3">
        <f t="shared" ref="BT3" si="8">BS3+1</f>
        <v>87</v>
      </c>
      <c r="BU3">
        <f t="shared" ref="BU3" si="9">BT3+1</f>
        <v>88</v>
      </c>
      <c r="BV3">
        <f t="shared" ref="BV3:BW3" si="10">BU3+1</f>
        <v>89</v>
      </c>
      <c r="BW3">
        <f t="shared" si="10"/>
        <v>90</v>
      </c>
    </row>
    <row r="4" spans="1:76" s="70" customFormat="1" x14ac:dyDescent="0.15">
      <c r="A4" s="31"/>
      <c r="B4" s="70" t="s">
        <v>50</v>
      </c>
      <c r="C4" s="70">
        <v>300</v>
      </c>
      <c r="D4" s="70">
        <v>300</v>
      </c>
      <c r="E4" s="70">
        <v>350</v>
      </c>
      <c r="F4" s="70">
        <v>350</v>
      </c>
      <c r="G4" s="70">
        <v>350</v>
      </c>
      <c r="H4" s="70">
        <v>350</v>
      </c>
      <c r="I4" s="70">
        <v>350</v>
      </c>
      <c r="J4" s="70">
        <v>400</v>
      </c>
      <c r="K4" s="70">
        <v>400</v>
      </c>
      <c r="L4" s="70">
        <v>400</v>
      </c>
      <c r="M4" s="70">
        <v>400</v>
      </c>
      <c r="N4" s="70">
        <v>400</v>
      </c>
      <c r="O4" s="70">
        <v>450</v>
      </c>
      <c r="P4" s="70">
        <v>450</v>
      </c>
      <c r="Q4" s="70">
        <v>450</v>
      </c>
      <c r="R4" s="70">
        <v>450</v>
      </c>
      <c r="S4" s="70">
        <v>450</v>
      </c>
      <c r="T4" s="70">
        <v>500</v>
      </c>
      <c r="U4" s="70">
        <v>500</v>
      </c>
      <c r="V4" s="70">
        <v>500</v>
      </c>
      <c r="W4" s="70">
        <v>500</v>
      </c>
      <c r="X4" s="70">
        <v>500</v>
      </c>
      <c r="Y4" s="70">
        <v>550</v>
      </c>
      <c r="Z4" s="70">
        <v>550</v>
      </c>
      <c r="AA4" s="70">
        <v>550</v>
      </c>
      <c r="AB4" s="70">
        <v>550</v>
      </c>
      <c r="AC4" s="70">
        <v>550</v>
      </c>
      <c r="AD4" s="70">
        <v>600</v>
      </c>
      <c r="AE4" s="70">
        <v>600</v>
      </c>
      <c r="AF4" s="70">
        <v>600</v>
      </c>
      <c r="AG4" s="70">
        <v>600</v>
      </c>
      <c r="AH4" s="70">
        <v>600</v>
      </c>
      <c r="AI4" s="70">
        <v>600</v>
      </c>
      <c r="AJ4" s="70">
        <v>600</v>
      </c>
      <c r="AK4" s="70">
        <v>600</v>
      </c>
      <c r="AL4" s="70">
        <v>600</v>
      </c>
      <c r="AM4" s="70">
        <v>600</v>
      </c>
      <c r="AN4" s="70">
        <v>650</v>
      </c>
      <c r="AO4" s="70">
        <v>650</v>
      </c>
      <c r="AP4" s="70">
        <v>650</v>
      </c>
      <c r="AQ4" s="70">
        <v>650</v>
      </c>
      <c r="AR4" s="70">
        <v>650</v>
      </c>
      <c r="AS4" s="79">
        <v>400</v>
      </c>
      <c r="AT4" s="79">
        <v>400</v>
      </c>
      <c r="AU4" s="79">
        <v>400</v>
      </c>
      <c r="AV4" s="79">
        <v>400</v>
      </c>
      <c r="AW4" s="79">
        <v>400</v>
      </c>
      <c r="AX4" s="79">
        <v>400</v>
      </c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</row>
    <row r="5" spans="1:76" x14ac:dyDescent="0.15">
      <c r="B5" t="s">
        <v>51</v>
      </c>
      <c r="C5">
        <v>280</v>
      </c>
      <c r="D5">
        <v>280</v>
      </c>
      <c r="E5">
        <v>280</v>
      </c>
      <c r="F5">
        <v>280</v>
      </c>
      <c r="G5">
        <v>280</v>
      </c>
      <c r="H5">
        <v>280</v>
      </c>
      <c r="I5">
        <v>280</v>
      </c>
      <c r="J5">
        <v>300</v>
      </c>
      <c r="K5">
        <v>300</v>
      </c>
      <c r="L5">
        <v>300</v>
      </c>
      <c r="M5">
        <v>300</v>
      </c>
      <c r="N5">
        <v>300</v>
      </c>
      <c r="O5">
        <v>330</v>
      </c>
      <c r="P5">
        <v>330</v>
      </c>
      <c r="Q5">
        <v>330</v>
      </c>
      <c r="R5">
        <v>330</v>
      </c>
      <c r="S5">
        <v>330</v>
      </c>
      <c r="T5">
        <v>360</v>
      </c>
      <c r="U5">
        <v>360</v>
      </c>
      <c r="V5">
        <v>360</v>
      </c>
      <c r="W5">
        <v>360</v>
      </c>
      <c r="X5">
        <v>360</v>
      </c>
      <c r="Y5">
        <v>390</v>
      </c>
      <c r="Z5">
        <v>390</v>
      </c>
      <c r="AA5">
        <v>390</v>
      </c>
      <c r="AB5">
        <v>390</v>
      </c>
      <c r="AC5">
        <v>390</v>
      </c>
      <c r="AD5">
        <v>420</v>
      </c>
      <c r="AE5">
        <v>420</v>
      </c>
      <c r="AF5">
        <v>420</v>
      </c>
      <c r="AG5">
        <v>420</v>
      </c>
      <c r="AH5">
        <v>420</v>
      </c>
      <c r="AI5">
        <v>420</v>
      </c>
      <c r="AJ5">
        <v>420</v>
      </c>
      <c r="AK5">
        <v>420</v>
      </c>
      <c r="AL5">
        <v>420</v>
      </c>
      <c r="AM5">
        <v>420</v>
      </c>
      <c r="AN5">
        <v>450</v>
      </c>
      <c r="AO5">
        <v>450</v>
      </c>
      <c r="AP5">
        <v>450</v>
      </c>
      <c r="AQ5">
        <v>450</v>
      </c>
      <c r="AR5">
        <v>450</v>
      </c>
      <c r="AS5" s="69">
        <v>320</v>
      </c>
      <c r="AT5" s="69">
        <v>320</v>
      </c>
      <c r="AU5" s="69">
        <v>320</v>
      </c>
      <c r="AV5" s="69">
        <v>320</v>
      </c>
      <c r="AW5" s="69">
        <v>320</v>
      </c>
      <c r="AX5" s="69">
        <v>320</v>
      </c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</row>
    <row r="6" spans="1:76" s="66" customFormat="1" x14ac:dyDescent="0.15">
      <c r="A6" s="31"/>
      <c r="C6" s="67">
        <f>IF(C3=入力!$C$3,入力!$C$4,0)</f>
        <v>0</v>
      </c>
      <c r="D6" s="67">
        <f>IF(D3=入力!$C$3,入力!$C$4,0)</f>
        <v>0</v>
      </c>
      <c r="E6" s="67">
        <f>IF(E3=入力!$C$3,入力!$C$4,0)</f>
        <v>0</v>
      </c>
      <c r="F6" s="67">
        <f>IF(F3=入力!$C$3,入力!$C$4,0)</f>
        <v>0</v>
      </c>
      <c r="G6" s="67">
        <f>IF(G3=入力!$C$3,入力!$C$4,0)</f>
        <v>0</v>
      </c>
      <c r="H6" s="67">
        <f>IF(H3=入力!$C$3,入力!$C$4,0)</f>
        <v>0</v>
      </c>
      <c r="I6" s="67">
        <f>IF(I3=入力!$C$3,入力!$C$4,0)</f>
        <v>0</v>
      </c>
      <c r="J6" s="67">
        <f>IF(J3=入力!$C$3,入力!$C$4,0)</f>
        <v>0</v>
      </c>
      <c r="K6" s="67">
        <f>IF(K3=入力!$C$3,入力!$C$4,0)</f>
        <v>0</v>
      </c>
      <c r="L6" s="67">
        <f>IF(L3=入力!$C$3,入力!$C$4,0)</f>
        <v>0</v>
      </c>
      <c r="M6" s="67">
        <f>IF(M3=入力!$C$3,入力!$C$4,0)</f>
        <v>0</v>
      </c>
      <c r="N6" s="67">
        <f>IF(N3=入力!$C$3,入力!$C$4,0)</f>
        <v>0</v>
      </c>
      <c r="O6" s="67">
        <f>IF(O3=入力!$C$3,入力!$C$4,0)</f>
        <v>0</v>
      </c>
      <c r="P6" s="67">
        <f>IF(P3=入力!$C$3,入力!$C$4,0)</f>
        <v>0</v>
      </c>
      <c r="Q6" s="67">
        <f>IF(Q3=入力!$C$3,入力!$C$4,0)</f>
        <v>0</v>
      </c>
      <c r="R6" s="67">
        <f>IF(R3=入力!$C$3,入力!$C$4,0)</f>
        <v>0</v>
      </c>
      <c r="S6" s="67">
        <f>IF(S3=入力!$C$3,入力!$C$4,0)</f>
        <v>0</v>
      </c>
      <c r="T6" s="67">
        <f>IF(T3=入力!$C$3,入力!$C$4,0)</f>
        <v>0</v>
      </c>
      <c r="U6" s="67">
        <f>IF(U3=入力!$C$3,入力!$C$4,0)</f>
        <v>0</v>
      </c>
      <c r="V6" s="67">
        <f>IF(V3=入力!$C$3,入力!$C$4,0)</f>
        <v>0</v>
      </c>
      <c r="W6" s="67">
        <f>IF(W3=入力!$C$3,入力!$C$4,0)</f>
        <v>0</v>
      </c>
      <c r="X6" s="67">
        <f>IF(X3=入力!$C$3,入力!$C$4,0)</f>
        <v>0</v>
      </c>
      <c r="Y6" s="67">
        <f>IF(Y3=入力!$C$3,入力!$C$4,0)</f>
        <v>450</v>
      </c>
      <c r="Z6" s="67">
        <f>IF(Z3=入力!$C$3,入力!$C$4,0)</f>
        <v>0</v>
      </c>
      <c r="AA6" s="67">
        <f>IF(AA3=入力!$C$3,入力!$C$4,0)</f>
        <v>0</v>
      </c>
      <c r="AB6" s="67">
        <f>IF(AB3=入力!$C$3,入力!$C$4,0)</f>
        <v>0</v>
      </c>
      <c r="AC6" s="67">
        <f>IF(AC3=入力!$C$3,入力!$C$4,0)</f>
        <v>0</v>
      </c>
      <c r="AD6" s="67">
        <f>IF(AD3=入力!$C$3,入力!$C$4,0)</f>
        <v>0</v>
      </c>
      <c r="AE6" s="67">
        <f>IF(AE3=入力!$C$3,入力!$C$4,0)</f>
        <v>0</v>
      </c>
      <c r="AF6" s="67">
        <f>IF(AF3=入力!$C$3,入力!$C$4,0)</f>
        <v>0</v>
      </c>
      <c r="AG6" s="67">
        <f>IF(AG3=入力!$C$3,入力!$C$4,0)</f>
        <v>0</v>
      </c>
      <c r="AH6" s="67">
        <f>IF(AH3=入力!$C$3,入力!$C$4,0)</f>
        <v>0</v>
      </c>
      <c r="AI6" s="67">
        <f>IF(AI3=入力!$C$3,入力!$C$4,0)</f>
        <v>0</v>
      </c>
      <c r="AJ6" s="67">
        <f>IF(AJ3=入力!$C$3,入力!$C$4,0)</f>
        <v>0</v>
      </c>
      <c r="AK6" s="67">
        <f>IF(AK3=入力!$C$3,入力!$C$4,0)</f>
        <v>0</v>
      </c>
      <c r="AL6" s="67">
        <f>IF(AL3=入力!$C$3,入力!$C$4,0)</f>
        <v>0</v>
      </c>
      <c r="AM6" s="67">
        <f>IF(AM3=入力!$C$3,入力!$C$4,0)</f>
        <v>0</v>
      </c>
      <c r="AN6" s="67">
        <f>IF(AN3=入力!$C$3,入力!$C$4,0)</f>
        <v>0</v>
      </c>
      <c r="AO6" s="67">
        <f>IF(AO3=入力!$C$3,入力!$C$4,0)</f>
        <v>0</v>
      </c>
      <c r="AP6" s="67">
        <f>IF(AP3=入力!$C$3,入力!$C$4,0)</f>
        <v>0</v>
      </c>
      <c r="AQ6" s="67">
        <f>IF(AQ3=入力!$C$3,入力!$C$4,0)</f>
        <v>0</v>
      </c>
      <c r="AR6" s="67">
        <f>IF(AR3=入力!$C$3,入力!$C$4,0)</f>
        <v>0</v>
      </c>
      <c r="AS6" s="67">
        <f>IF(AS3=入力!$C$3,入力!$C$4,0)</f>
        <v>0</v>
      </c>
      <c r="AT6" s="67">
        <f>IF(AT3=入力!$C$3,入力!$C$4,0)</f>
        <v>0</v>
      </c>
      <c r="AU6" s="67">
        <f>IF(AU3=入力!$C$3,入力!$C$4,0)</f>
        <v>0</v>
      </c>
      <c r="AV6" s="67">
        <f>IF(AV3=入力!$C$3,入力!$C$4,0)</f>
        <v>0</v>
      </c>
      <c r="AW6" s="67">
        <f>IF(AW3=入力!$C$3,入力!$C$4,0)</f>
        <v>0</v>
      </c>
      <c r="AX6" s="67">
        <f>IF(AX3=入力!$C$3,入力!$C$4,0)</f>
        <v>0</v>
      </c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</row>
    <row r="7" spans="1:76" s="66" customFormat="1" x14ac:dyDescent="0.15">
      <c r="A7" s="31"/>
      <c r="C7" s="67">
        <f>IF(C6=0,0,C6-C5)</f>
        <v>0</v>
      </c>
      <c r="D7" s="67">
        <f t="shared" ref="D7:Z7" si="11">IF(D6=0,0,D6-D5)</f>
        <v>0</v>
      </c>
      <c r="E7" s="67">
        <f t="shared" si="11"/>
        <v>0</v>
      </c>
      <c r="F7" s="67">
        <f t="shared" si="11"/>
        <v>0</v>
      </c>
      <c r="G7" s="67">
        <f t="shared" si="11"/>
        <v>0</v>
      </c>
      <c r="H7" s="67">
        <f t="shared" si="11"/>
        <v>0</v>
      </c>
      <c r="I7" s="67">
        <f t="shared" si="11"/>
        <v>0</v>
      </c>
      <c r="J7" s="67">
        <f t="shared" si="11"/>
        <v>0</v>
      </c>
      <c r="K7" s="67">
        <f t="shared" si="11"/>
        <v>0</v>
      </c>
      <c r="L7" s="67">
        <f t="shared" si="11"/>
        <v>0</v>
      </c>
      <c r="M7" s="67">
        <f t="shared" si="11"/>
        <v>0</v>
      </c>
      <c r="N7" s="67">
        <f t="shared" si="11"/>
        <v>0</v>
      </c>
      <c r="O7" s="67">
        <f t="shared" si="11"/>
        <v>0</v>
      </c>
      <c r="P7" s="67">
        <f t="shared" si="11"/>
        <v>0</v>
      </c>
      <c r="Q7" s="67">
        <f t="shared" si="11"/>
        <v>0</v>
      </c>
      <c r="R7" s="67">
        <f t="shared" si="11"/>
        <v>0</v>
      </c>
      <c r="S7" s="67">
        <f t="shared" si="11"/>
        <v>0</v>
      </c>
      <c r="T7" s="67">
        <f t="shared" si="11"/>
        <v>0</v>
      </c>
      <c r="U7" s="67">
        <f>IF(U6=0,0,U6-U5)</f>
        <v>0</v>
      </c>
      <c r="V7" s="67">
        <f t="shared" si="11"/>
        <v>0</v>
      </c>
      <c r="W7" s="67">
        <f t="shared" si="11"/>
        <v>0</v>
      </c>
      <c r="X7" s="67">
        <f t="shared" si="11"/>
        <v>0</v>
      </c>
      <c r="Y7" s="67">
        <f t="shared" si="11"/>
        <v>60</v>
      </c>
      <c r="Z7" s="67">
        <f t="shared" si="11"/>
        <v>0</v>
      </c>
      <c r="AA7" s="67">
        <f>IF(AA6=0,0,AA6-AA5)</f>
        <v>0</v>
      </c>
      <c r="AB7" s="67">
        <f t="shared" ref="AB7" si="12">IF(AB6=0,0,AB6-AB5)</f>
        <v>0</v>
      </c>
      <c r="AC7" s="67">
        <f t="shared" ref="AC7" si="13">IF(AC6=0,0,AC6-AC5)</f>
        <v>0</v>
      </c>
      <c r="AD7" s="67">
        <f t="shared" ref="AD7" si="14">IF(AD6=0,0,AD6-AD5)</f>
        <v>0</v>
      </c>
      <c r="AE7" s="67">
        <f t="shared" ref="AE7" si="15">IF(AE6=0,0,AE6-AE5)</f>
        <v>0</v>
      </c>
      <c r="AF7" s="67">
        <f t="shared" ref="AF7" si="16">IF(AF6=0,0,AF6-AF5)</f>
        <v>0</v>
      </c>
      <c r="AG7" s="67">
        <f t="shared" ref="AG7" si="17">IF(AG6=0,0,AG6-AG5)</f>
        <v>0</v>
      </c>
      <c r="AH7" s="67">
        <f t="shared" ref="AH7" si="18">IF(AH6=0,0,AH6-AH5)</f>
        <v>0</v>
      </c>
      <c r="AI7" s="67">
        <f t="shared" ref="AI7" si="19">IF(AI6=0,0,AI6-AI5)</f>
        <v>0</v>
      </c>
      <c r="AJ7" s="67">
        <f t="shared" ref="AJ7" si="20">IF(AJ6=0,0,AJ6-AJ5)</f>
        <v>0</v>
      </c>
      <c r="AK7" s="67">
        <f t="shared" ref="AK7" si="21">IF(AK6=0,0,AK6-AK5)</f>
        <v>0</v>
      </c>
      <c r="AL7" s="67">
        <f t="shared" ref="AL7" si="22">IF(AL6=0,0,AL6-AL5)</f>
        <v>0</v>
      </c>
      <c r="AM7" s="67">
        <f>IF(AM6=0,0,AM6-AM5)</f>
        <v>0</v>
      </c>
      <c r="AN7" s="67">
        <f t="shared" ref="AN7" si="23">IF(AN6=0,0,AN6-AN5)</f>
        <v>0</v>
      </c>
      <c r="AO7" s="67">
        <f t="shared" ref="AO7" si="24">IF(AO6=0,0,AO6-AO5)</f>
        <v>0</v>
      </c>
      <c r="AP7" s="67">
        <f t="shared" ref="AP7" si="25">IF(AP6=0,0,AP6-AP5)</f>
        <v>0</v>
      </c>
      <c r="AQ7" s="67">
        <f t="shared" ref="AQ7" si="26">IF(AQ6=0,0,AQ6-AQ5)</f>
        <v>0</v>
      </c>
      <c r="AR7" s="67">
        <f t="shared" ref="AR7" si="27">IF(AR6=0,0,AR6-AR5)</f>
        <v>0</v>
      </c>
      <c r="AS7" s="67">
        <f t="shared" ref="AS7" si="28">IF(AS6=0,0,AS6-AS5)</f>
        <v>0</v>
      </c>
      <c r="AT7" s="67">
        <f t="shared" ref="AT7" si="29">IF(AT6=0,0,AT6-AT5)</f>
        <v>0</v>
      </c>
      <c r="AU7" s="67">
        <f t="shared" ref="AU7" si="30">IF(AU6=0,0,AU6-AU5)</f>
        <v>0</v>
      </c>
      <c r="AV7" s="67">
        <f t="shared" ref="AV7" si="31">IF(AV6=0,0,AV6-AV5)</f>
        <v>0</v>
      </c>
      <c r="AW7" s="67">
        <f t="shared" ref="AW7" si="32">IF(AW6=0,0,AW6-AW5)</f>
        <v>0</v>
      </c>
      <c r="AX7" s="67">
        <f t="shared" ref="AX7" si="33">IF(AX6=0,0,AX6-AX5)</f>
        <v>0</v>
      </c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>
        <f>SUM(C7:BW7)</f>
        <v>60</v>
      </c>
    </row>
    <row r="8" spans="1:76" s="64" customFormat="1" x14ac:dyDescent="0.15">
      <c r="A8" s="31"/>
      <c r="C8" s="65">
        <f>IF(C3&gt;=入力!$C$3,年収!C5+年収!$BX$7,0)</f>
        <v>0</v>
      </c>
      <c r="D8" s="65">
        <f>IF(D3&gt;=入力!$C$3,年収!D5+年収!$BX$7,0)</f>
        <v>0</v>
      </c>
      <c r="E8" s="65">
        <f>IF(E3&gt;=入力!$C$3,年収!E5+年収!$BX$7,0)</f>
        <v>0</v>
      </c>
      <c r="F8" s="65">
        <f>IF(F3&gt;=入力!$C$3,年収!F5+年収!$BX$7,0)</f>
        <v>0</v>
      </c>
      <c r="G8" s="65">
        <f>IF(G3&gt;=入力!$C$3,年収!G5+年収!$BX$7,0)</f>
        <v>0</v>
      </c>
      <c r="H8" s="65">
        <f>IF(H3&gt;=入力!$C$3,年収!H5+年収!$BX$7,0)</f>
        <v>0</v>
      </c>
      <c r="I8" s="65">
        <f>IF(I3&gt;=入力!$C$3,年収!I5+年収!$BX$7,0)</f>
        <v>0</v>
      </c>
      <c r="J8" s="65">
        <f>IF(J3&gt;=入力!$C$3,年収!J5+年収!$BX$7,0)</f>
        <v>0</v>
      </c>
      <c r="K8" s="65">
        <f>IF(K3&gt;=入力!$C$3,年収!K5+年収!$BX$7,0)</f>
        <v>0</v>
      </c>
      <c r="L8" s="65">
        <f>IF(L3&gt;=入力!$C$3,年収!L5+年収!$BX$7,0)</f>
        <v>0</v>
      </c>
      <c r="M8" s="65">
        <f>IF(M3&gt;=入力!$C$3,年収!M5+年収!$BX$7,0)</f>
        <v>0</v>
      </c>
      <c r="N8" s="65">
        <f>IF(N3&gt;=入力!$C$3,年収!N5+年収!$BX$7,0)</f>
        <v>0</v>
      </c>
      <c r="O8" s="65">
        <f>IF(O3&gt;=入力!$C$3,年収!O5+年収!$BX$7,0)</f>
        <v>0</v>
      </c>
      <c r="P8" s="65">
        <f>IF(P3&gt;=入力!$C$3,年収!P5+年収!$BX$7,0)</f>
        <v>0</v>
      </c>
      <c r="Q8" s="65">
        <f>IF(Q3&gt;=入力!$C$3,年収!Q5+年収!$BX$7,0)</f>
        <v>0</v>
      </c>
      <c r="R8" s="65">
        <f>IF(R3&gt;=入力!$C$3,年収!R5+年収!$BX$7,0)</f>
        <v>0</v>
      </c>
      <c r="S8" s="65">
        <f>IF(S3&gt;=入力!$C$3,年収!S5+年収!$BX$7,0)</f>
        <v>0</v>
      </c>
      <c r="T8" s="65">
        <f>IF(T3&gt;=入力!$C$3,年収!T5+年収!$BX$7,0)</f>
        <v>0</v>
      </c>
      <c r="U8" s="65">
        <f>IF(U3&gt;=入力!$C$3,年収!U5+年収!$BX$7,0)</f>
        <v>0</v>
      </c>
      <c r="V8" s="65">
        <f>IF(V3&gt;=入力!$C$3,年収!V5+年収!$BX$7,0)</f>
        <v>0</v>
      </c>
      <c r="W8" s="65">
        <f>IF(W3&gt;=入力!$C$3,年収!W5+年収!$BX$7,0)</f>
        <v>0</v>
      </c>
      <c r="X8" s="65">
        <f>IF(X3&gt;=入力!$C$3,年収!X5+年収!$BX$7,0)</f>
        <v>0</v>
      </c>
      <c r="Y8" s="65">
        <f>IF(Y3&gt;=入力!$C$3,年収!Y5+年収!$BX$7,0)</f>
        <v>450</v>
      </c>
      <c r="Z8" s="65">
        <f>IF(Z3&gt;=入力!$C$3,年収!Z5+年収!$BX$7,0)</f>
        <v>450</v>
      </c>
      <c r="AA8" s="65">
        <f>IF(AA3&gt;=入力!$C$3,年収!AA5+年収!$BX$7,0)</f>
        <v>450</v>
      </c>
      <c r="AB8" s="65">
        <f>IF(AB3&gt;=入力!$C$3,年収!AB5+年収!$BX$7,0)</f>
        <v>450</v>
      </c>
      <c r="AC8" s="65">
        <f>IF(AC3&gt;=入力!$C$3,年収!AC5+年収!$BX$7,0)</f>
        <v>450</v>
      </c>
      <c r="AD8" s="65">
        <f>IF(AD3&gt;=入力!$C$3,年収!AD5+年収!$BX$7,0)</f>
        <v>480</v>
      </c>
      <c r="AE8" s="65">
        <f>IF(AE3&gt;=入力!$C$3,年収!AE5+年収!$BX$7,0)</f>
        <v>480</v>
      </c>
      <c r="AF8" s="65">
        <f>IF(AF3&gt;=入力!$C$3,年収!AF5+年収!$BX$7,0)</f>
        <v>480</v>
      </c>
      <c r="AG8" s="65">
        <f>IF(AG3&gt;=入力!$C$3,年収!AG5+年収!$BX$7,0)</f>
        <v>480</v>
      </c>
      <c r="AH8" s="65">
        <f>IF(AH3&gt;=入力!$C$3,年収!AH5+年収!$BX$7,0)</f>
        <v>480</v>
      </c>
      <c r="AI8" s="65">
        <f>IF(AI3&gt;=入力!$C$3,年収!AI5+年収!$BX$7,0)</f>
        <v>480</v>
      </c>
      <c r="AJ8" s="65">
        <f>IF(AJ3&gt;=入力!$C$3,年収!AJ5+年収!$BX$7,0)</f>
        <v>480</v>
      </c>
      <c r="AK8" s="65">
        <f>IF(AK3&gt;=入力!$C$3,年収!AK5+年収!$BX$7,0)</f>
        <v>480</v>
      </c>
      <c r="AL8" s="65">
        <f>IF(AL3&gt;=入力!$C$3,年収!AL5+年収!$BX$7,0)</f>
        <v>480</v>
      </c>
      <c r="AM8" s="65">
        <f>IF(AM3&gt;=入力!$C$3,年収!AM5+年収!$BX$7,0)</f>
        <v>480</v>
      </c>
      <c r="AN8" s="65">
        <f>IF(AN3&gt;=入力!$C$3,年収!AN5+年収!$BX$7,0)</f>
        <v>510</v>
      </c>
      <c r="AO8" s="65">
        <f>IF(AO3&gt;=入力!$C$3,年収!AO5+年収!$BX$7,0)</f>
        <v>510</v>
      </c>
      <c r="AP8" s="65">
        <f>IF(AP3&gt;=入力!$C$3,年収!AP5+年収!$BX$7,0)</f>
        <v>510</v>
      </c>
      <c r="AQ8" s="65">
        <f>IF(AQ3&gt;=入力!$C$3,年収!AQ5+年収!$BX$7,0)</f>
        <v>510</v>
      </c>
      <c r="AR8" s="65">
        <f>IF(AR3&gt;=入力!$C$3,年収!AR5+年収!$BX$7,0)</f>
        <v>510</v>
      </c>
      <c r="AS8" s="65">
        <f>IF(AS3&gt;=入力!$C$3,年収!AS5+年収!$BX$7,0)</f>
        <v>380</v>
      </c>
      <c r="AT8" s="65">
        <f>IF(AT3&gt;=入力!$C$3,年収!AT5+年収!$BX$7,0)</f>
        <v>380</v>
      </c>
      <c r="AU8" s="65">
        <f>IF(AU3&gt;=入力!$C$3,年収!AU5+年収!$BX$7,0)</f>
        <v>380</v>
      </c>
      <c r="AV8" s="65">
        <f>IF(AV3&gt;=入力!$C$3,年収!AV5+年収!$BX$7,0)</f>
        <v>380</v>
      </c>
      <c r="AW8" s="65">
        <f>IF(AW3&gt;=入力!$C$3,年収!AW5+年収!$BX$7,0)</f>
        <v>380</v>
      </c>
      <c r="AX8" s="65">
        <f>IF(AX3&gt;=入力!$C$3,年収!AX5+年収!$BX$7,0)</f>
        <v>380</v>
      </c>
      <c r="AY8" s="65">
        <f>15*0.78*12</f>
        <v>140.4</v>
      </c>
      <c r="AZ8" s="65">
        <f t="shared" ref="AZ8:BW8" si="34">15*0.78*12</f>
        <v>140.4</v>
      </c>
      <c r="BA8" s="65">
        <f t="shared" si="34"/>
        <v>140.4</v>
      </c>
      <c r="BB8" s="65">
        <f t="shared" si="34"/>
        <v>140.4</v>
      </c>
      <c r="BC8" s="65">
        <f t="shared" si="34"/>
        <v>140.4</v>
      </c>
      <c r="BD8" s="65">
        <f t="shared" si="34"/>
        <v>140.4</v>
      </c>
      <c r="BE8" s="65">
        <f t="shared" si="34"/>
        <v>140.4</v>
      </c>
      <c r="BF8" s="65">
        <f t="shared" si="34"/>
        <v>140.4</v>
      </c>
      <c r="BG8" s="65">
        <f t="shared" si="34"/>
        <v>140.4</v>
      </c>
      <c r="BH8" s="65">
        <f t="shared" si="34"/>
        <v>140.4</v>
      </c>
      <c r="BI8" s="65">
        <f t="shared" si="34"/>
        <v>140.4</v>
      </c>
      <c r="BJ8" s="65">
        <f t="shared" si="34"/>
        <v>140.4</v>
      </c>
      <c r="BK8" s="65">
        <f t="shared" si="34"/>
        <v>140.4</v>
      </c>
      <c r="BL8" s="65">
        <f t="shared" si="34"/>
        <v>140.4</v>
      </c>
      <c r="BM8" s="65">
        <f t="shared" si="34"/>
        <v>140.4</v>
      </c>
      <c r="BN8" s="65">
        <f t="shared" si="34"/>
        <v>140.4</v>
      </c>
      <c r="BO8" s="65">
        <f t="shared" si="34"/>
        <v>140.4</v>
      </c>
      <c r="BP8" s="65">
        <f t="shared" si="34"/>
        <v>140.4</v>
      </c>
      <c r="BQ8" s="65">
        <f t="shared" si="34"/>
        <v>140.4</v>
      </c>
      <c r="BR8" s="65">
        <f t="shared" si="34"/>
        <v>140.4</v>
      </c>
      <c r="BS8" s="65">
        <f t="shared" si="34"/>
        <v>140.4</v>
      </c>
      <c r="BT8" s="65">
        <f t="shared" si="34"/>
        <v>140.4</v>
      </c>
      <c r="BU8" s="65">
        <f t="shared" si="34"/>
        <v>140.4</v>
      </c>
      <c r="BV8" s="65">
        <f t="shared" si="34"/>
        <v>140.4</v>
      </c>
      <c r="BW8" s="65">
        <f t="shared" si="34"/>
        <v>140.4</v>
      </c>
    </row>
    <row r="9" spans="1:76" s="31" customFormat="1" x14ac:dyDescent="0.15"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</row>
    <row r="10" spans="1:76" x14ac:dyDescent="0.15">
      <c r="C10" s="62"/>
      <c r="D10" s="62"/>
    </row>
  </sheetData>
  <sheetProtection algorithmName="SHA-512" hashValue="/+o0MHibH5aEbvvzWF0u6CoWrNb7S6jyK3CrN+mH957Sa53E8zy9+CKYsdfBB7RbEDPoMyFmbfk/5tlOptGGmw==" saltValue="xYvDEjXL+C5D+2RrKA13dw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004A-3007-4FDD-8CDA-5541A12131E3}">
  <dimension ref="A1"/>
  <sheetViews>
    <sheetView showGridLines="0" workbookViewId="0"/>
  </sheetViews>
  <sheetFormatPr defaultRowHeight="12" x14ac:dyDescent="0.15"/>
  <cols>
    <col min="2" max="2" width="12.88671875" bestFit="1" customWidth="1"/>
    <col min="3" max="3" width="4.44140625" customWidth="1"/>
    <col min="4" max="4" width="20" bestFit="1" customWidth="1"/>
    <col min="5" max="55" width="5.109375" bestFit="1" customWidth="1"/>
  </cols>
  <sheetData/>
  <sheetProtection algorithmName="SHA-512" hashValue="6V+7vonL73/EcYpLuZPa2kb29ImeRt76k+vJAVZZ9gWJBOcjxJMHCQ3hia1VNv4r9hJZWVXXAdUf6Utx+Bm4Nw==" saltValue="pxqk6QMFWT5+zZ43WDgHZA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1209-085D-4069-AE41-5B625569444D}">
  <dimension ref="B3:H11"/>
  <sheetViews>
    <sheetView showGridLines="0" zoomScale="115" zoomScaleNormal="115" workbookViewId="0"/>
  </sheetViews>
  <sheetFormatPr defaultRowHeight="12" x14ac:dyDescent="0.15"/>
  <cols>
    <col min="2" max="2" width="7.33203125" bestFit="1" customWidth="1"/>
    <col min="3" max="3" width="25.88671875" bestFit="1" customWidth="1"/>
  </cols>
  <sheetData>
    <row r="3" spans="2:8" x14ac:dyDescent="0.15">
      <c r="B3" t="s">
        <v>116</v>
      </c>
    </row>
    <row r="4" spans="2:8" x14ac:dyDescent="0.15">
      <c r="B4" s="59"/>
      <c r="C4" s="59" t="s">
        <v>73</v>
      </c>
      <c r="D4" s="59">
        <v>1</v>
      </c>
      <c r="E4" s="59"/>
      <c r="F4" s="59"/>
      <c r="G4" s="59"/>
      <c r="H4" s="59"/>
    </row>
    <row r="5" spans="2:8" x14ac:dyDescent="0.15">
      <c r="B5" s="59" t="s">
        <v>71</v>
      </c>
      <c r="C5" s="59"/>
      <c r="D5" s="60">
        <v>40000</v>
      </c>
      <c r="E5" s="60"/>
      <c r="F5" s="60"/>
      <c r="G5" s="60"/>
      <c r="H5" s="60"/>
    </row>
    <row r="6" spans="2:8" x14ac:dyDescent="0.15">
      <c r="B6" s="59" t="s">
        <v>72</v>
      </c>
      <c r="C6" s="59"/>
      <c r="D6" s="60">
        <v>10000</v>
      </c>
      <c r="E6" s="60"/>
      <c r="F6" s="60"/>
      <c r="G6" s="60"/>
      <c r="H6" s="60"/>
    </row>
    <row r="7" spans="2:8" x14ac:dyDescent="0.15">
      <c r="B7" s="59" t="s">
        <v>102</v>
      </c>
      <c r="C7" s="59"/>
      <c r="D7" s="60">
        <v>30000</v>
      </c>
      <c r="E7" s="60"/>
      <c r="F7" s="60"/>
      <c r="G7" s="60"/>
      <c r="H7" s="60"/>
    </row>
    <row r="8" spans="2:8" x14ac:dyDescent="0.15">
      <c r="B8" s="81"/>
      <c r="C8" s="81"/>
      <c r="D8" s="82"/>
      <c r="E8" s="82"/>
      <c r="F8" s="82"/>
      <c r="G8" s="82"/>
      <c r="H8" s="82"/>
    </row>
    <row r="9" spans="2:8" s="31" customFormat="1" x14ac:dyDescent="0.15">
      <c r="B9" s="81"/>
      <c r="C9" s="81"/>
      <c r="D9" s="82"/>
      <c r="E9" s="82"/>
      <c r="F9" s="82"/>
      <c r="G9" s="82"/>
      <c r="H9" s="82"/>
    </row>
    <row r="10" spans="2:8" x14ac:dyDescent="0.15">
      <c r="B10" s="1"/>
      <c r="C10" s="63"/>
      <c r="D10" s="146">
        <f>SUM(D5:D7)</f>
        <v>80000</v>
      </c>
      <c r="E10" s="146"/>
      <c r="F10" s="146"/>
      <c r="G10" s="146"/>
      <c r="H10" s="146"/>
    </row>
    <row r="11" spans="2:8" x14ac:dyDescent="0.15">
      <c r="C11" s="63" t="s">
        <v>41</v>
      </c>
      <c r="D11" s="83">
        <f>(D10*12)/10000</f>
        <v>96</v>
      </c>
      <c r="E11" s="83"/>
      <c r="F11" s="83"/>
      <c r="G11" s="83"/>
      <c r="H11" s="83"/>
    </row>
  </sheetData>
  <sheetProtection algorithmName="SHA-512" hashValue="QVbIwCksy21yb8Ipoz9vXLwgBGHJUjJmzABxY7ne4HeTRlRN9dQASe90vyrjI0KxPIXQh9YacmPwIy+6nN1nuw==" saltValue="ePIoAnLqvtnxXrIfQAav8A==" spinCount="100000" sheet="1" objects="1" scenarios="1"/>
  <phoneticPr fontId="3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2635-BB05-45F0-8698-5625013F6B34}">
  <dimension ref="C5:E8"/>
  <sheetViews>
    <sheetView showGridLines="0" zoomScale="130" zoomScaleNormal="130" workbookViewId="0"/>
  </sheetViews>
  <sheetFormatPr defaultColWidth="9.109375" defaultRowHeight="12" x14ac:dyDescent="0.15"/>
  <cols>
    <col min="1" max="1" width="5.109375" style="61" customWidth="1"/>
    <col min="2" max="2" width="7.33203125" style="61" bestFit="1" customWidth="1"/>
    <col min="3" max="3" width="9.109375" style="61"/>
    <col min="4" max="4" width="9.33203125" style="61" bestFit="1" customWidth="1"/>
    <col min="5" max="5" width="7.109375" style="61" bestFit="1" customWidth="1"/>
    <col min="6" max="6" width="6.44140625" style="61" bestFit="1" customWidth="1"/>
    <col min="7" max="7" width="7.33203125" style="61" bestFit="1" customWidth="1"/>
    <col min="8" max="8" width="9.33203125" style="61" bestFit="1" customWidth="1"/>
    <col min="9" max="9" width="7.109375" style="61" bestFit="1" customWidth="1"/>
    <col min="10" max="14" width="6.44140625" style="61" bestFit="1" customWidth="1"/>
    <col min="15" max="16" width="7.44140625" style="61" bestFit="1" customWidth="1"/>
    <col min="17" max="24" width="8.44140625" style="61" bestFit="1" customWidth="1"/>
    <col min="25" max="16384" width="9.109375" style="61"/>
  </cols>
  <sheetData>
    <row r="5" spans="3:5" x14ac:dyDescent="0.15">
      <c r="C5" s="139" t="s">
        <v>40</v>
      </c>
      <c r="D5" s="139" t="s">
        <v>76</v>
      </c>
      <c r="E5" s="139">
        <v>6000</v>
      </c>
    </row>
    <row r="6" spans="3:5" x14ac:dyDescent="0.15">
      <c r="C6" s="139"/>
      <c r="D6" s="139" t="s">
        <v>77</v>
      </c>
      <c r="E6" s="139">
        <v>40000</v>
      </c>
    </row>
    <row r="7" spans="3:5" x14ac:dyDescent="0.15">
      <c r="C7" s="139"/>
      <c r="D7" s="139" t="s">
        <v>78</v>
      </c>
      <c r="E7" s="139"/>
    </row>
    <row r="8" spans="3:5" x14ac:dyDescent="0.15">
      <c r="C8" s="139"/>
      <c r="D8" s="139" t="s">
        <v>79</v>
      </c>
      <c r="E8" s="139">
        <f>(E5+E6)*12/10000</f>
        <v>55.2</v>
      </c>
    </row>
  </sheetData>
  <phoneticPr fontId="3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AE73-588F-475E-B86D-D19CB18DDE23}">
  <dimension ref="B2:CH35"/>
  <sheetViews>
    <sheetView showGridLines="0" zoomScaleNormal="100" workbookViewId="0"/>
  </sheetViews>
  <sheetFormatPr defaultColWidth="9.109375" defaultRowHeight="12" x14ac:dyDescent="0.15"/>
  <cols>
    <col min="1" max="1" width="9.109375" style="88"/>
    <col min="2" max="2" width="7" style="88" bestFit="1" customWidth="1"/>
    <col min="3" max="3" width="9.109375" style="88"/>
    <col min="4" max="4" width="14.5546875" style="88" bestFit="1" customWidth="1"/>
    <col min="5" max="5" width="11.6640625" style="88" bestFit="1" customWidth="1"/>
    <col min="6" max="6" width="12.44140625" style="88" bestFit="1" customWidth="1"/>
    <col min="7" max="7" width="11.109375" style="88" bestFit="1" customWidth="1"/>
    <col min="8" max="8" width="6.6640625" style="88" bestFit="1" customWidth="1"/>
    <col min="9" max="9" width="9.109375" style="88"/>
    <col min="10" max="10" width="5.44140625" style="88" bestFit="1" customWidth="1"/>
    <col min="11" max="11" width="3.6640625" style="88" bestFit="1" customWidth="1"/>
    <col min="12" max="12" width="9.109375" style="88" bestFit="1" customWidth="1"/>
    <col min="13" max="13" width="4.6640625" style="88" bestFit="1" customWidth="1"/>
    <col min="14" max="85" width="3.6640625" style="88" bestFit="1" customWidth="1"/>
    <col min="86" max="16384" width="9.109375" style="88"/>
  </cols>
  <sheetData>
    <row r="2" spans="2:85" s="158" customFormat="1" x14ac:dyDescent="0.15">
      <c r="C2" s="158" t="s">
        <v>65</v>
      </c>
    </row>
    <row r="3" spans="2:85" s="158" customFormat="1" ht="24" x14ac:dyDescent="0.15">
      <c r="B3" s="159"/>
      <c r="C3" s="159" t="s">
        <v>41</v>
      </c>
      <c r="D3" s="160" t="s">
        <v>81</v>
      </c>
      <c r="E3" s="159" t="s">
        <v>66</v>
      </c>
      <c r="F3" s="159" t="s">
        <v>67</v>
      </c>
      <c r="G3" s="159" t="s">
        <v>75</v>
      </c>
      <c r="H3" s="159" t="s">
        <v>68</v>
      </c>
      <c r="I3" s="159" t="s">
        <v>69</v>
      </c>
      <c r="J3" s="159" t="s">
        <v>70</v>
      </c>
      <c r="L3" s="159" t="s">
        <v>80</v>
      </c>
      <c r="M3" s="159">
        <v>18</v>
      </c>
      <c r="N3" s="159">
        <f>M3+1</f>
        <v>19</v>
      </c>
      <c r="O3" s="159">
        <f t="shared" ref="O3:BZ3" si="0">N3+1</f>
        <v>20</v>
      </c>
      <c r="P3" s="159">
        <f t="shared" si="0"/>
        <v>21</v>
      </c>
      <c r="Q3" s="159">
        <f t="shared" si="0"/>
        <v>22</v>
      </c>
      <c r="R3" s="159">
        <f t="shared" si="0"/>
        <v>23</v>
      </c>
      <c r="S3" s="159">
        <f t="shared" si="0"/>
        <v>24</v>
      </c>
      <c r="T3" s="159">
        <f t="shared" si="0"/>
        <v>25</v>
      </c>
      <c r="U3" s="159">
        <f t="shared" si="0"/>
        <v>26</v>
      </c>
      <c r="V3" s="159">
        <f t="shared" si="0"/>
        <v>27</v>
      </c>
      <c r="W3" s="159">
        <f t="shared" si="0"/>
        <v>28</v>
      </c>
      <c r="X3" s="159">
        <f t="shared" si="0"/>
        <v>29</v>
      </c>
      <c r="Y3" s="159">
        <f t="shared" si="0"/>
        <v>30</v>
      </c>
      <c r="Z3" s="159">
        <f t="shared" si="0"/>
        <v>31</v>
      </c>
      <c r="AA3" s="159">
        <f t="shared" si="0"/>
        <v>32</v>
      </c>
      <c r="AB3" s="159">
        <f t="shared" si="0"/>
        <v>33</v>
      </c>
      <c r="AC3" s="159">
        <f t="shared" si="0"/>
        <v>34</v>
      </c>
      <c r="AD3" s="159">
        <f t="shared" si="0"/>
        <v>35</v>
      </c>
      <c r="AE3" s="159">
        <f t="shared" si="0"/>
        <v>36</v>
      </c>
      <c r="AF3" s="159">
        <f t="shared" si="0"/>
        <v>37</v>
      </c>
      <c r="AG3" s="159">
        <f t="shared" si="0"/>
        <v>38</v>
      </c>
      <c r="AH3" s="159">
        <f t="shared" si="0"/>
        <v>39</v>
      </c>
      <c r="AI3" s="159">
        <f t="shared" si="0"/>
        <v>40</v>
      </c>
      <c r="AJ3" s="159">
        <f t="shared" si="0"/>
        <v>41</v>
      </c>
      <c r="AK3" s="159">
        <f t="shared" si="0"/>
        <v>42</v>
      </c>
      <c r="AL3" s="159">
        <f t="shared" si="0"/>
        <v>43</v>
      </c>
      <c r="AM3" s="159">
        <f t="shared" si="0"/>
        <v>44</v>
      </c>
      <c r="AN3" s="159">
        <f t="shared" si="0"/>
        <v>45</v>
      </c>
      <c r="AO3" s="159">
        <f t="shared" si="0"/>
        <v>46</v>
      </c>
      <c r="AP3" s="159">
        <f t="shared" si="0"/>
        <v>47</v>
      </c>
      <c r="AQ3" s="159">
        <f t="shared" si="0"/>
        <v>48</v>
      </c>
      <c r="AR3" s="159">
        <f t="shared" si="0"/>
        <v>49</v>
      </c>
      <c r="AS3" s="159">
        <f t="shared" si="0"/>
        <v>50</v>
      </c>
      <c r="AT3" s="159">
        <f t="shared" si="0"/>
        <v>51</v>
      </c>
      <c r="AU3" s="159">
        <f t="shared" si="0"/>
        <v>52</v>
      </c>
      <c r="AV3" s="159">
        <f t="shared" si="0"/>
        <v>53</v>
      </c>
      <c r="AW3" s="159">
        <f t="shared" si="0"/>
        <v>54</v>
      </c>
      <c r="AX3" s="159">
        <f t="shared" si="0"/>
        <v>55</v>
      </c>
      <c r="AY3" s="159">
        <f t="shared" si="0"/>
        <v>56</v>
      </c>
      <c r="AZ3" s="159">
        <f t="shared" si="0"/>
        <v>57</v>
      </c>
      <c r="BA3" s="159">
        <f t="shared" si="0"/>
        <v>58</v>
      </c>
      <c r="BB3" s="159">
        <f t="shared" si="0"/>
        <v>59</v>
      </c>
      <c r="BC3" s="159">
        <f t="shared" si="0"/>
        <v>60</v>
      </c>
      <c r="BD3" s="159">
        <f t="shared" si="0"/>
        <v>61</v>
      </c>
      <c r="BE3" s="159">
        <f t="shared" si="0"/>
        <v>62</v>
      </c>
      <c r="BF3" s="159">
        <f t="shared" si="0"/>
        <v>63</v>
      </c>
      <c r="BG3" s="159">
        <f t="shared" si="0"/>
        <v>64</v>
      </c>
      <c r="BH3" s="159">
        <f t="shared" si="0"/>
        <v>65</v>
      </c>
      <c r="BI3" s="159">
        <f t="shared" si="0"/>
        <v>66</v>
      </c>
      <c r="BJ3" s="159">
        <f t="shared" si="0"/>
        <v>67</v>
      </c>
      <c r="BK3" s="159">
        <f t="shared" si="0"/>
        <v>68</v>
      </c>
      <c r="BL3" s="159">
        <f t="shared" si="0"/>
        <v>69</v>
      </c>
      <c r="BM3" s="159">
        <f t="shared" si="0"/>
        <v>70</v>
      </c>
      <c r="BN3" s="159">
        <f t="shared" si="0"/>
        <v>71</v>
      </c>
      <c r="BO3" s="159">
        <f t="shared" si="0"/>
        <v>72</v>
      </c>
      <c r="BP3" s="159">
        <f t="shared" si="0"/>
        <v>73</v>
      </c>
      <c r="BQ3" s="159">
        <f t="shared" si="0"/>
        <v>74</v>
      </c>
      <c r="BR3" s="159">
        <f t="shared" si="0"/>
        <v>75</v>
      </c>
      <c r="BS3" s="159">
        <f t="shared" si="0"/>
        <v>76</v>
      </c>
      <c r="BT3" s="159">
        <f t="shared" si="0"/>
        <v>77</v>
      </c>
      <c r="BU3" s="159">
        <f t="shared" si="0"/>
        <v>78</v>
      </c>
      <c r="BV3" s="159">
        <f t="shared" si="0"/>
        <v>79</v>
      </c>
      <c r="BW3" s="159">
        <f t="shared" si="0"/>
        <v>80</v>
      </c>
      <c r="BX3" s="159">
        <f t="shared" si="0"/>
        <v>81</v>
      </c>
      <c r="BY3" s="159">
        <f t="shared" si="0"/>
        <v>82</v>
      </c>
      <c r="BZ3" s="159">
        <f t="shared" si="0"/>
        <v>83</v>
      </c>
      <c r="CA3" s="159">
        <f t="shared" ref="CA3:CG3" si="1">BZ3+1</f>
        <v>84</v>
      </c>
      <c r="CB3" s="159">
        <f t="shared" si="1"/>
        <v>85</v>
      </c>
      <c r="CC3" s="159">
        <f t="shared" si="1"/>
        <v>86</v>
      </c>
      <c r="CD3" s="159">
        <f t="shared" si="1"/>
        <v>87</v>
      </c>
      <c r="CE3" s="159">
        <f t="shared" si="1"/>
        <v>88</v>
      </c>
      <c r="CF3" s="159">
        <f t="shared" si="1"/>
        <v>89</v>
      </c>
      <c r="CG3" s="159">
        <f t="shared" si="1"/>
        <v>90</v>
      </c>
    </row>
    <row r="4" spans="2:85" s="158" customFormat="1" x14ac:dyDescent="0.15">
      <c r="B4" s="159" t="s">
        <v>46</v>
      </c>
      <c r="C4" s="159">
        <f>SUM(E4:J4)</f>
        <v>167</v>
      </c>
      <c r="D4" s="159">
        <f>H4+I4+J4+G4</f>
        <v>27</v>
      </c>
      <c r="E4" s="159">
        <f>10*12</f>
        <v>120</v>
      </c>
      <c r="F4" s="159">
        <v>20</v>
      </c>
      <c r="G4" s="159">
        <v>10</v>
      </c>
      <c r="H4" s="159">
        <f>10/5</f>
        <v>2</v>
      </c>
      <c r="I4" s="159">
        <f>100/10</f>
        <v>10</v>
      </c>
      <c r="J4" s="159">
        <v>5</v>
      </c>
      <c r="L4" s="159" t="s">
        <v>46</v>
      </c>
      <c r="M4" s="159">
        <f>$C$4</f>
        <v>167</v>
      </c>
      <c r="N4" s="159">
        <f t="shared" ref="N4:BB4" si="2">$C$4</f>
        <v>167</v>
      </c>
      <c r="O4" s="159">
        <f t="shared" si="2"/>
        <v>167</v>
      </c>
      <c r="P4" s="159">
        <f t="shared" si="2"/>
        <v>167</v>
      </c>
      <c r="Q4" s="159">
        <f t="shared" si="2"/>
        <v>167</v>
      </c>
      <c r="R4" s="159">
        <f t="shared" si="2"/>
        <v>167</v>
      </c>
      <c r="S4" s="159">
        <f t="shared" si="2"/>
        <v>167</v>
      </c>
      <c r="T4" s="159">
        <f t="shared" si="2"/>
        <v>167</v>
      </c>
      <c r="U4" s="159">
        <f t="shared" si="2"/>
        <v>167</v>
      </c>
      <c r="V4" s="159">
        <f t="shared" si="2"/>
        <v>167</v>
      </c>
      <c r="W4" s="159">
        <f t="shared" si="2"/>
        <v>167</v>
      </c>
      <c r="X4" s="159">
        <f t="shared" si="2"/>
        <v>167</v>
      </c>
      <c r="Y4" s="159">
        <f t="shared" si="2"/>
        <v>167</v>
      </c>
      <c r="Z4" s="159">
        <f t="shared" si="2"/>
        <v>167</v>
      </c>
      <c r="AA4" s="159">
        <f t="shared" si="2"/>
        <v>167</v>
      </c>
      <c r="AB4" s="159">
        <f t="shared" si="2"/>
        <v>167</v>
      </c>
      <c r="AC4" s="159">
        <f t="shared" si="2"/>
        <v>167</v>
      </c>
      <c r="AD4" s="159">
        <f t="shared" si="2"/>
        <v>167</v>
      </c>
      <c r="AE4" s="159">
        <f t="shared" si="2"/>
        <v>167</v>
      </c>
      <c r="AF4" s="159">
        <f t="shared" si="2"/>
        <v>167</v>
      </c>
      <c r="AG4" s="159">
        <f t="shared" si="2"/>
        <v>167</v>
      </c>
      <c r="AH4" s="159">
        <f t="shared" si="2"/>
        <v>167</v>
      </c>
      <c r="AI4" s="159">
        <f t="shared" si="2"/>
        <v>167</v>
      </c>
      <c r="AJ4" s="159">
        <f t="shared" si="2"/>
        <v>167</v>
      </c>
      <c r="AK4" s="159">
        <f t="shared" si="2"/>
        <v>167</v>
      </c>
      <c r="AL4" s="159">
        <f t="shared" si="2"/>
        <v>167</v>
      </c>
      <c r="AM4" s="159">
        <f t="shared" si="2"/>
        <v>167</v>
      </c>
      <c r="AN4" s="159">
        <f t="shared" si="2"/>
        <v>167</v>
      </c>
      <c r="AO4" s="159">
        <f t="shared" si="2"/>
        <v>167</v>
      </c>
      <c r="AP4" s="159">
        <f t="shared" si="2"/>
        <v>167</v>
      </c>
      <c r="AQ4" s="159">
        <f t="shared" si="2"/>
        <v>167</v>
      </c>
      <c r="AR4" s="159">
        <f t="shared" si="2"/>
        <v>167</v>
      </c>
      <c r="AS4" s="159">
        <f t="shared" si="2"/>
        <v>167</v>
      </c>
      <c r="AT4" s="159">
        <f t="shared" si="2"/>
        <v>167</v>
      </c>
      <c r="AU4" s="159">
        <f t="shared" si="2"/>
        <v>167</v>
      </c>
      <c r="AV4" s="159">
        <f t="shared" si="2"/>
        <v>167</v>
      </c>
      <c r="AW4" s="159">
        <f t="shared" si="2"/>
        <v>167</v>
      </c>
      <c r="AX4" s="159">
        <f t="shared" si="2"/>
        <v>167</v>
      </c>
      <c r="AY4" s="159">
        <f t="shared" si="2"/>
        <v>167</v>
      </c>
      <c r="AZ4" s="159">
        <f t="shared" si="2"/>
        <v>167</v>
      </c>
      <c r="BA4" s="159">
        <f t="shared" si="2"/>
        <v>167</v>
      </c>
      <c r="BB4" s="159">
        <f t="shared" si="2"/>
        <v>167</v>
      </c>
      <c r="BC4" s="159">
        <f>$D$4</f>
        <v>27</v>
      </c>
      <c r="BD4" s="159">
        <f t="shared" ref="BD4:CG4" si="3">$D$4</f>
        <v>27</v>
      </c>
      <c r="BE4" s="159">
        <f t="shared" si="3"/>
        <v>27</v>
      </c>
      <c r="BF4" s="159">
        <f t="shared" si="3"/>
        <v>27</v>
      </c>
      <c r="BG4" s="159">
        <f t="shared" si="3"/>
        <v>27</v>
      </c>
      <c r="BH4" s="159">
        <f t="shared" si="3"/>
        <v>27</v>
      </c>
      <c r="BI4" s="159">
        <f t="shared" si="3"/>
        <v>27</v>
      </c>
      <c r="BJ4" s="159">
        <f t="shared" si="3"/>
        <v>27</v>
      </c>
      <c r="BK4" s="159">
        <f t="shared" si="3"/>
        <v>27</v>
      </c>
      <c r="BL4" s="159">
        <f t="shared" si="3"/>
        <v>27</v>
      </c>
      <c r="BM4" s="159">
        <f t="shared" si="3"/>
        <v>27</v>
      </c>
      <c r="BN4" s="159">
        <f t="shared" si="3"/>
        <v>27</v>
      </c>
      <c r="BO4" s="159">
        <f t="shared" si="3"/>
        <v>27</v>
      </c>
      <c r="BP4" s="159">
        <f t="shared" si="3"/>
        <v>27</v>
      </c>
      <c r="BQ4" s="159">
        <f t="shared" si="3"/>
        <v>27</v>
      </c>
      <c r="BR4" s="159">
        <f t="shared" si="3"/>
        <v>27</v>
      </c>
      <c r="BS4" s="159">
        <f t="shared" si="3"/>
        <v>27</v>
      </c>
      <c r="BT4" s="159">
        <f t="shared" si="3"/>
        <v>27</v>
      </c>
      <c r="BU4" s="159">
        <f t="shared" si="3"/>
        <v>27</v>
      </c>
      <c r="BV4" s="159">
        <f t="shared" si="3"/>
        <v>27</v>
      </c>
      <c r="BW4" s="159">
        <f t="shared" si="3"/>
        <v>27</v>
      </c>
      <c r="BX4" s="159">
        <f t="shared" si="3"/>
        <v>27</v>
      </c>
      <c r="BY4" s="159">
        <f t="shared" si="3"/>
        <v>27</v>
      </c>
      <c r="BZ4" s="159">
        <f t="shared" si="3"/>
        <v>27</v>
      </c>
      <c r="CA4" s="159">
        <f t="shared" si="3"/>
        <v>27</v>
      </c>
      <c r="CB4" s="159">
        <f t="shared" si="3"/>
        <v>27</v>
      </c>
      <c r="CC4" s="159">
        <f t="shared" si="3"/>
        <v>27</v>
      </c>
      <c r="CD4" s="159">
        <f t="shared" si="3"/>
        <v>27</v>
      </c>
      <c r="CE4" s="159">
        <f t="shared" si="3"/>
        <v>27</v>
      </c>
      <c r="CF4" s="159">
        <f t="shared" si="3"/>
        <v>27</v>
      </c>
      <c r="CG4" s="159">
        <f t="shared" si="3"/>
        <v>27</v>
      </c>
    </row>
    <row r="5" spans="2:85" s="158" customFormat="1" x14ac:dyDescent="0.15">
      <c r="B5" s="159" t="s">
        <v>63</v>
      </c>
      <c r="C5" s="159">
        <f>SUM(E5:J5)</f>
        <v>87</v>
      </c>
      <c r="D5" s="159"/>
      <c r="E5" s="159">
        <f>7*12</f>
        <v>84</v>
      </c>
      <c r="F5" s="159">
        <v>0</v>
      </c>
      <c r="G5" s="159"/>
      <c r="H5" s="159">
        <v>0</v>
      </c>
      <c r="I5" s="159">
        <v>0</v>
      </c>
      <c r="J5" s="159">
        <v>3</v>
      </c>
      <c r="L5" s="159" t="s">
        <v>63</v>
      </c>
      <c r="M5" s="159">
        <f>$C$5</f>
        <v>87</v>
      </c>
      <c r="N5" s="159">
        <f t="shared" ref="N5:BY5" si="4">$C$5</f>
        <v>87</v>
      </c>
      <c r="O5" s="159">
        <f t="shared" si="4"/>
        <v>87</v>
      </c>
      <c r="P5" s="159">
        <f t="shared" si="4"/>
        <v>87</v>
      </c>
      <c r="Q5" s="159">
        <f t="shared" si="4"/>
        <v>87</v>
      </c>
      <c r="R5" s="159">
        <f t="shared" si="4"/>
        <v>87</v>
      </c>
      <c r="S5" s="159">
        <f t="shared" si="4"/>
        <v>87</v>
      </c>
      <c r="T5" s="159">
        <f t="shared" si="4"/>
        <v>87</v>
      </c>
      <c r="U5" s="159">
        <f t="shared" si="4"/>
        <v>87</v>
      </c>
      <c r="V5" s="159">
        <f t="shared" si="4"/>
        <v>87</v>
      </c>
      <c r="W5" s="159">
        <f t="shared" si="4"/>
        <v>87</v>
      </c>
      <c r="X5" s="159">
        <f t="shared" si="4"/>
        <v>87</v>
      </c>
      <c r="Y5" s="159">
        <f t="shared" si="4"/>
        <v>87</v>
      </c>
      <c r="Z5" s="159">
        <f t="shared" si="4"/>
        <v>87</v>
      </c>
      <c r="AA5" s="159">
        <f t="shared" si="4"/>
        <v>87</v>
      </c>
      <c r="AB5" s="159">
        <f t="shared" si="4"/>
        <v>87</v>
      </c>
      <c r="AC5" s="159">
        <f t="shared" si="4"/>
        <v>87</v>
      </c>
      <c r="AD5" s="159">
        <f t="shared" si="4"/>
        <v>87</v>
      </c>
      <c r="AE5" s="159">
        <f t="shared" si="4"/>
        <v>87</v>
      </c>
      <c r="AF5" s="159">
        <f t="shared" si="4"/>
        <v>87</v>
      </c>
      <c r="AG5" s="159">
        <f t="shared" si="4"/>
        <v>87</v>
      </c>
      <c r="AH5" s="159">
        <f t="shared" si="4"/>
        <v>87</v>
      </c>
      <c r="AI5" s="159">
        <f t="shared" si="4"/>
        <v>87</v>
      </c>
      <c r="AJ5" s="159">
        <f t="shared" si="4"/>
        <v>87</v>
      </c>
      <c r="AK5" s="159">
        <f t="shared" si="4"/>
        <v>87</v>
      </c>
      <c r="AL5" s="159">
        <f t="shared" si="4"/>
        <v>87</v>
      </c>
      <c r="AM5" s="159">
        <f t="shared" si="4"/>
        <v>87</v>
      </c>
      <c r="AN5" s="159">
        <f t="shared" si="4"/>
        <v>87</v>
      </c>
      <c r="AO5" s="159">
        <f t="shared" si="4"/>
        <v>87</v>
      </c>
      <c r="AP5" s="159">
        <f t="shared" si="4"/>
        <v>87</v>
      </c>
      <c r="AQ5" s="159">
        <f t="shared" si="4"/>
        <v>87</v>
      </c>
      <c r="AR5" s="159">
        <f t="shared" si="4"/>
        <v>87</v>
      </c>
      <c r="AS5" s="159">
        <f t="shared" si="4"/>
        <v>87</v>
      </c>
      <c r="AT5" s="159">
        <f t="shared" si="4"/>
        <v>87</v>
      </c>
      <c r="AU5" s="159">
        <f t="shared" si="4"/>
        <v>87</v>
      </c>
      <c r="AV5" s="159">
        <f t="shared" si="4"/>
        <v>87</v>
      </c>
      <c r="AW5" s="159">
        <f t="shared" si="4"/>
        <v>87</v>
      </c>
      <c r="AX5" s="159">
        <f t="shared" si="4"/>
        <v>87</v>
      </c>
      <c r="AY5" s="159">
        <f t="shared" si="4"/>
        <v>87</v>
      </c>
      <c r="AZ5" s="159">
        <f t="shared" si="4"/>
        <v>87</v>
      </c>
      <c r="BA5" s="159">
        <f t="shared" si="4"/>
        <v>87</v>
      </c>
      <c r="BB5" s="159">
        <f t="shared" si="4"/>
        <v>87</v>
      </c>
      <c r="BC5" s="159">
        <f t="shared" si="4"/>
        <v>87</v>
      </c>
      <c r="BD5" s="159">
        <f t="shared" si="4"/>
        <v>87</v>
      </c>
      <c r="BE5" s="159">
        <f t="shared" si="4"/>
        <v>87</v>
      </c>
      <c r="BF5" s="159">
        <f t="shared" si="4"/>
        <v>87</v>
      </c>
      <c r="BG5" s="159">
        <f t="shared" si="4"/>
        <v>87</v>
      </c>
      <c r="BH5" s="159">
        <f t="shared" si="4"/>
        <v>87</v>
      </c>
      <c r="BI5" s="159">
        <f t="shared" si="4"/>
        <v>87</v>
      </c>
      <c r="BJ5" s="159">
        <f t="shared" si="4"/>
        <v>87</v>
      </c>
      <c r="BK5" s="159">
        <f t="shared" si="4"/>
        <v>87</v>
      </c>
      <c r="BL5" s="159">
        <f t="shared" si="4"/>
        <v>87</v>
      </c>
      <c r="BM5" s="159">
        <f t="shared" si="4"/>
        <v>87</v>
      </c>
      <c r="BN5" s="159">
        <f t="shared" si="4"/>
        <v>87</v>
      </c>
      <c r="BO5" s="159">
        <f t="shared" si="4"/>
        <v>87</v>
      </c>
      <c r="BP5" s="159">
        <f t="shared" si="4"/>
        <v>87</v>
      </c>
      <c r="BQ5" s="159">
        <f t="shared" si="4"/>
        <v>87</v>
      </c>
      <c r="BR5" s="159">
        <f t="shared" si="4"/>
        <v>87</v>
      </c>
      <c r="BS5" s="159">
        <f t="shared" si="4"/>
        <v>87</v>
      </c>
      <c r="BT5" s="159">
        <f t="shared" si="4"/>
        <v>87</v>
      </c>
      <c r="BU5" s="159">
        <f t="shared" si="4"/>
        <v>87</v>
      </c>
      <c r="BV5" s="159">
        <f t="shared" si="4"/>
        <v>87</v>
      </c>
      <c r="BW5" s="159">
        <f t="shared" si="4"/>
        <v>87</v>
      </c>
      <c r="BX5" s="159">
        <f t="shared" si="4"/>
        <v>87</v>
      </c>
      <c r="BY5" s="159">
        <f t="shared" si="4"/>
        <v>87</v>
      </c>
      <c r="BZ5" s="159">
        <f t="shared" ref="BZ5:CG5" si="5">$C$5</f>
        <v>87</v>
      </c>
      <c r="CA5" s="159">
        <f t="shared" si="5"/>
        <v>87</v>
      </c>
      <c r="CB5" s="159">
        <f t="shared" si="5"/>
        <v>87</v>
      </c>
      <c r="CC5" s="159">
        <f t="shared" si="5"/>
        <v>87</v>
      </c>
      <c r="CD5" s="159">
        <f t="shared" si="5"/>
        <v>87</v>
      </c>
      <c r="CE5" s="159">
        <f t="shared" si="5"/>
        <v>87</v>
      </c>
      <c r="CF5" s="159">
        <f t="shared" si="5"/>
        <v>87</v>
      </c>
      <c r="CG5" s="159">
        <f t="shared" si="5"/>
        <v>87</v>
      </c>
    </row>
    <row r="6" spans="2:85" s="158" customFormat="1" x14ac:dyDescent="0.15">
      <c r="B6" s="159" t="s">
        <v>64</v>
      </c>
      <c r="C6" s="159">
        <f>SUM(E6:J6)</f>
        <v>6</v>
      </c>
      <c r="D6" s="159"/>
      <c r="E6" s="159">
        <v>0</v>
      </c>
      <c r="F6" s="159">
        <v>0</v>
      </c>
      <c r="G6" s="159"/>
      <c r="H6" s="159">
        <v>1</v>
      </c>
      <c r="I6" s="159">
        <v>2</v>
      </c>
      <c r="J6" s="159">
        <v>3</v>
      </c>
      <c r="L6" s="159" t="s">
        <v>64</v>
      </c>
      <c r="M6" s="159">
        <f>$C$6</f>
        <v>6</v>
      </c>
      <c r="N6" s="159">
        <f t="shared" ref="N6:BY6" si="6">$C$6</f>
        <v>6</v>
      </c>
      <c r="O6" s="159">
        <f t="shared" si="6"/>
        <v>6</v>
      </c>
      <c r="P6" s="159">
        <f t="shared" si="6"/>
        <v>6</v>
      </c>
      <c r="Q6" s="159">
        <f t="shared" si="6"/>
        <v>6</v>
      </c>
      <c r="R6" s="159">
        <f t="shared" si="6"/>
        <v>6</v>
      </c>
      <c r="S6" s="159">
        <f t="shared" si="6"/>
        <v>6</v>
      </c>
      <c r="T6" s="159">
        <f t="shared" si="6"/>
        <v>6</v>
      </c>
      <c r="U6" s="159">
        <f t="shared" si="6"/>
        <v>6</v>
      </c>
      <c r="V6" s="159">
        <f t="shared" si="6"/>
        <v>6</v>
      </c>
      <c r="W6" s="159">
        <f t="shared" si="6"/>
        <v>6</v>
      </c>
      <c r="X6" s="159">
        <f t="shared" si="6"/>
        <v>6</v>
      </c>
      <c r="Y6" s="159">
        <f t="shared" si="6"/>
        <v>6</v>
      </c>
      <c r="Z6" s="159">
        <f t="shared" si="6"/>
        <v>6</v>
      </c>
      <c r="AA6" s="159">
        <f t="shared" si="6"/>
        <v>6</v>
      </c>
      <c r="AB6" s="159">
        <f t="shared" si="6"/>
        <v>6</v>
      </c>
      <c r="AC6" s="159">
        <f t="shared" si="6"/>
        <v>6</v>
      </c>
      <c r="AD6" s="159">
        <f t="shared" si="6"/>
        <v>6</v>
      </c>
      <c r="AE6" s="159">
        <f t="shared" si="6"/>
        <v>6</v>
      </c>
      <c r="AF6" s="159">
        <f t="shared" si="6"/>
        <v>6</v>
      </c>
      <c r="AG6" s="159">
        <f t="shared" si="6"/>
        <v>6</v>
      </c>
      <c r="AH6" s="159">
        <f t="shared" si="6"/>
        <v>6</v>
      </c>
      <c r="AI6" s="159">
        <f t="shared" si="6"/>
        <v>6</v>
      </c>
      <c r="AJ6" s="159">
        <f t="shared" si="6"/>
        <v>6</v>
      </c>
      <c r="AK6" s="159">
        <f t="shared" si="6"/>
        <v>6</v>
      </c>
      <c r="AL6" s="159">
        <f t="shared" si="6"/>
        <v>6</v>
      </c>
      <c r="AM6" s="159">
        <f t="shared" si="6"/>
        <v>6</v>
      </c>
      <c r="AN6" s="159">
        <f t="shared" si="6"/>
        <v>6</v>
      </c>
      <c r="AO6" s="159">
        <f t="shared" si="6"/>
        <v>6</v>
      </c>
      <c r="AP6" s="159">
        <f t="shared" si="6"/>
        <v>6</v>
      </c>
      <c r="AQ6" s="159">
        <f t="shared" si="6"/>
        <v>6</v>
      </c>
      <c r="AR6" s="159">
        <f t="shared" si="6"/>
        <v>6</v>
      </c>
      <c r="AS6" s="159">
        <f t="shared" si="6"/>
        <v>6</v>
      </c>
      <c r="AT6" s="159">
        <f t="shared" si="6"/>
        <v>6</v>
      </c>
      <c r="AU6" s="159">
        <f t="shared" si="6"/>
        <v>6</v>
      </c>
      <c r="AV6" s="159">
        <f t="shared" si="6"/>
        <v>6</v>
      </c>
      <c r="AW6" s="159">
        <f t="shared" si="6"/>
        <v>6</v>
      </c>
      <c r="AX6" s="159">
        <f t="shared" si="6"/>
        <v>6</v>
      </c>
      <c r="AY6" s="159">
        <f t="shared" si="6"/>
        <v>6</v>
      </c>
      <c r="AZ6" s="159">
        <f t="shared" si="6"/>
        <v>6</v>
      </c>
      <c r="BA6" s="159">
        <f t="shared" si="6"/>
        <v>6</v>
      </c>
      <c r="BB6" s="159">
        <f t="shared" si="6"/>
        <v>6</v>
      </c>
      <c r="BC6" s="159">
        <f t="shared" si="6"/>
        <v>6</v>
      </c>
      <c r="BD6" s="159">
        <f t="shared" si="6"/>
        <v>6</v>
      </c>
      <c r="BE6" s="159">
        <f t="shared" si="6"/>
        <v>6</v>
      </c>
      <c r="BF6" s="159">
        <f t="shared" si="6"/>
        <v>6</v>
      </c>
      <c r="BG6" s="159">
        <f t="shared" si="6"/>
        <v>6</v>
      </c>
      <c r="BH6" s="159">
        <f t="shared" si="6"/>
        <v>6</v>
      </c>
      <c r="BI6" s="159">
        <f t="shared" si="6"/>
        <v>6</v>
      </c>
      <c r="BJ6" s="159">
        <f t="shared" si="6"/>
        <v>6</v>
      </c>
      <c r="BK6" s="159">
        <f t="shared" si="6"/>
        <v>6</v>
      </c>
      <c r="BL6" s="159">
        <f t="shared" si="6"/>
        <v>6</v>
      </c>
      <c r="BM6" s="159">
        <f t="shared" si="6"/>
        <v>6</v>
      </c>
      <c r="BN6" s="159">
        <f t="shared" si="6"/>
        <v>6</v>
      </c>
      <c r="BO6" s="159">
        <f t="shared" si="6"/>
        <v>6</v>
      </c>
      <c r="BP6" s="159">
        <f t="shared" si="6"/>
        <v>6</v>
      </c>
      <c r="BQ6" s="159">
        <f t="shared" si="6"/>
        <v>6</v>
      </c>
      <c r="BR6" s="159">
        <f t="shared" si="6"/>
        <v>6</v>
      </c>
      <c r="BS6" s="159">
        <f t="shared" si="6"/>
        <v>6</v>
      </c>
      <c r="BT6" s="159">
        <f t="shared" si="6"/>
        <v>6</v>
      </c>
      <c r="BU6" s="159">
        <f t="shared" si="6"/>
        <v>6</v>
      </c>
      <c r="BV6" s="159">
        <f t="shared" si="6"/>
        <v>6</v>
      </c>
      <c r="BW6" s="159">
        <f t="shared" si="6"/>
        <v>6</v>
      </c>
      <c r="BX6" s="159">
        <f t="shared" si="6"/>
        <v>6</v>
      </c>
      <c r="BY6" s="159">
        <f t="shared" si="6"/>
        <v>6</v>
      </c>
      <c r="BZ6" s="159">
        <f t="shared" ref="BZ6:CG6" si="7">$C$6</f>
        <v>6</v>
      </c>
      <c r="CA6" s="159">
        <f t="shared" si="7"/>
        <v>6</v>
      </c>
      <c r="CB6" s="159">
        <f t="shared" si="7"/>
        <v>6</v>
      </c>
      <c r="CC6" s="159">
        <f t="shared" si="7"/>
        <v>6</v>
      </c>
      <c r="CD6" s="159">
        <f t="shared" si="7"/>
        <v>6</v>
      </c>
      <c r="CE6" s="159">
        <f t="shared" si="7"/>
        <v>6</v>
      </c>
      <c r="CF6" s="159">
        <f t="shared" si="7"/>
        <v>6</v>
      </c>
      <c r="CG6" s="159">
        <f t="shared" si="7"/>
        <v>6</v>
      </c>
    </row>
    <row r="7" spans="2:85" s="158" customFormat="1" x14ac:dyDescent="0.15"/>
    <row r="8" spans="2:85" s="158" customFormat="1" x14ac:dyDescent="0.15"/>
    <row r="9" spans="2:85" s="158" customFormat="1" x14ac:dyDescent="0.15">
      <c r="B9" s="158" t="s">
        <v>109</v>
      </c>
    </row>
    <row r="10" spans="2:85" s="158" customFormat="1" x14ac:dyDescent="0.15">
      <c r="C10" s="158" t="s">
        <v>65</v>
      </c>
    </row>
    <row r="11" spans="2:85" s="158" customFormat="1" ht="24" x14ac:dyDescent="0.15">
      <c r="B11" s="159"/>
      <c r="C11" s="159" t="s">
        <v>41</v>
      </c>
      <c r="D11" s="160" t="s">
        <v>81</v>
      </c>
      <c r="E11" s="159" t="s">
        <v>66</v>
      </c>
      <c r="F11" s="159" t="s">
        <v>67</v>
      </c>
      <c r="G11" s="159" t="s">
        <v>75</v>
      </c>
      <c r="H11" s="159" t="s">
        <v>68</v>
      </c>
      <c r="I11" s="159" t="s">
        <v>69</v>
      </c>
      <c r="J11" s="159" t="s">
        <v>70</v>
      </c>
      <c r="L11" s="159" t="s">
        <v>80</v>
      </c>
      <c r="M11" s="159">
        <v>18</v>
      </c>
      <c r="N11" s="159">
        <f>M11+1</f>
        <v>19</v>
      </c>
      <c r="O11" s="159">
        <f t="shared" ref="O11" si="8">N11+1</f>
        <v>20</v>
      </c>
      <c r="P11" s="159">
        <f t="shared" ref="P11" si="9">O11+1</f>
        <v>21</v>
      </c>
      <c r="Q11" s="159">
        <f t="shared" ref="Q11" si="10">P11+1</f>
        <v>22</v>
      </c>
      <c r="R11" s="159">
        <f t="shared" ref="R11" si="11">Q11+1</f>
        <v>23</v>
      </c>
      <c r="S11" s="159">
        <f t="shared" ref="S11" si="12">R11+1</f>
        <v>24</v>
      </c>
      <c r="T11" s="159">
        <f t="shared" ref="T11" si="13">S11+1</f>
        <v>25</v>
      </c>
      <c r="U11" s="159">
        <f t="shared" ref="U11" si="14">T11+1</f>
        <v>26</v>
      </c>
      <c r="V11" s="159">
        <f t="shared" ref="V11" si="15">U11+1</f>
        <v>27</v>
      </c>
      <c r="W11" s="159">
        <f t="shared" ref="W11" si="16">V11+1</f>
        <v>28</v>
      </c>
      <c r="X11" s="159">
        <f t="shared" ref="X11" si="17">W11+1</f>
        <v>29</v>
      </c>
      <c r="Y11" s="159">
        <f t="shared" ref="Y11" si="18">X11+1</f>
        <v>30</v>
      </c>
      <c r="Z11" s="159">
        <f t="shared" ref="Z11" si="19">Y11+1</f>
        <v>31</v>
      </c>
      <c r="AA11" s="159">
        <f t="shared" ref="AA11" si="20">Z11+1</f>
        <v>32</v>
      </c>
      <c r="AB11" s="159">
        <f t="shared" ref="AB11" si="21">AA11+1</f>
        <v>33</v>
      </c>
      <c r="AC11" s="159">
        <f t="shared" ref="AC11" si="22">AB11+1</f>
        <v>34</v>
      </c>
      <c r="AD11" s="159">
        <f t="shared" ref="AD11" si="23">AC11+1</f>
        <v>35</v>
      </c>
      <c r="AE11" s="159">
        <f t="shared" ref="AE11" si="24">AD11+1</f>
        <v>36</v>
      </c>
      <c r="AF11" s="159">
        <f t="shared" ref="AF11" si="25">AE11+1</f>
        <v>37</v>
      </c>
      <c r="AG11" s="159">
        <f t="shared" ref="AG11" si="26">AF11+1</f>
        <v>38</v>
      </c>
      <c r="AH11" s="159">
        <f t="shared" ref="AH11" si="27">AG11+1</f>
        <v>39</v>
      </c>
      <c r="AI11" s="159">
        <f t="shared" ref="AI11" si="28">AH11+1</f>
        <v>40</v>
      </c>
      <c r="AJ11" s="159">
        <f t="shared" ref="AJ11" si="29">AI11+1</f>
        <v>41</v>
      </c>
      <c r="AK11" s="159">
        <f t="shared" ref="AK11" si="30">AJ11+1</f>
        <v>42</v>
      </c>
      <c r="AL11" s="159">
        <f t="shared" ref="AL11" si="31">AK11+1</f>
        <v>43</v>
      </c>
      <c r="AM11" s="159">
        <f t="shared" ref="AM11" si="32">AL11+1</f>
        <v>44</v>
      </c>
      <c r="AN11" s="159">
        <f t="shared" ref="AN11" si="33">AM11+1</f>
        <v>45</v>
      </c>
      <c r="AO11" s="159">
        <f t="shared" ref="AO11" si="34">AN11+1</f>
        <v>46</v>
      </c>
      <c r="AP11" s="159">
        <f t="shared" ref="AP11" si="35">AO11+1</f>
        <v>47</v>
      </c>
      <c r="AQ11" s="159">
        <f t="shared" ref="AQ11" si="36">AP11+1</f>
        <v>48</v>
      </c>
      <c r="AR11" s="159">
        <f t="shared" ref="AR11" si="37">AQ11+1</f>
        <v>49</v>
      </c>
      <c r="AS11" s="159">
        <f t="shared" ref="AS11" si="38">AR11+1</f>
        <v>50</v>
      </c>
      <c r="AT11" s="159">
        <f t="shared" ref="AT11" si="39">AS11+1</f>
        <v>51</v>
      </c>
      <c r="AU11" s="159">
        <f t="shared" ref="AU11" si="40">AT11+1</f>
        <v>52</v>
      </c>
      <c r="AV11" s="159">
        <f t="shared" ref="AV11" si="41">AU11+1</f>
        <v>53</v>
      </c>
      <c r="AW11" s="159">
        <f t="shared" ref="AW11" si="42">AV11+1</f>
        <v>54</v>
      </c>
      <c r="AX11" s="159">
        <f t="shared" ref="AX11" si="43">AW11+1</f>
        <v>55</v>
      </c>
      <c r="AY11" s="159">
        <f t="shared" ref="AY11" si="44">AX11+1</f>
        <v>56</v>
      </c>
      <c r="AZ11" s="159">
        <f t="shared" ref="AZ11" si="45">AY11+1</f>
        <v>57</v>
      </c>
      <c r="BA11" s="159">
        <f t="shared" ref="BA11" si="46">AZ11+1</f>
        <v>58</v>
      </c>
      <c r="BB11" s="159">
        <f t="shared" ref="BB11" si="47">BA11+1</f>
        <v>59</v>
      </c>
      <c r="BC11" s="159">
        <f t="shared" ref="BC11" si="48">BB11+1</f>
        <v>60</v>
      </c>
      <c r="BD11" s="159">
        <f t="shared" ref="BD11" si="49">BC11+1</f>
        <v>61</v>
      </c>
      <c r="BE11" s="159">
        <f t="shared" ref="BE11" si="50">BD11+1</f>
        <v>62</v>
      </c>
      <c r="BF11" s="159">
        <f t="shared" ref="BF11" si="51">BE11+1</f>
        <v>63</v>
      </c>
      <c r="BG11" s="159">
        <f t="shared" ref="BG11" si="52">BF11+1</f>
        <v>64</v>
      </c>
      <c r="BH11" s="159">
        <f t="shared" ref="BH11" si="53">BG11+1</f>
        <v>65</v>
      </c>
      <c r="BI11" s="159">
        <f t="shared" ref="BI11" si="54">BH11+1</f>
        <v>66</v>
      </c>
      <c r="BJ11" s="159">
        <f t="shared" ref="BJ11" si="55">BI11+1</f>
        <v>67</v>
      </c>
      <c r="BK11" s="159">
        <f t="shared" ref="BK11" si="56">BJ11+1</f>
        <v>68</v>
      </c>
      <c r="BL11" s="159">
        <f t="shared" ref="BL11" si="57">BK11+1</f>
        <v>69</v>
      </c>
      <c r="BM11" s="159">
        <f t="shared" ref="BM11" si="58">BL11+1</f>
        <v>70</v>
      </c>
      <c r="BN11" s="159">
        <f t="shared" ref="BN11" si="59">BM11+1</f>
        <v>71</v>
      </c>
      <c r="BO11" s="159">
        <f t="shared" ref="BO11" si="60">BN11+1</f>
        <v>72</v>
      </c>
      <c r="BP11" s="159">
        <f t="shared" ref="BP11" si="61">BO11+1</f>
        <v>73</v>
      </c>
      <c r="BQ11" s="159">
        <f t="shared" ref="BQ11" si="62">BP11+1</f>
        <v>74</v>
      </c>
      <c r="BR11" s="159">
        <f t="shared" ref="BR11" si="63">BQ11+1</f>
        <v>75</v>
      </c>
      <c r="BS11" s="159">
        <f t="shared" ref="BS11" si="64">BR11+1</f>
        <v>76</v>
      </c>
      <c r="BT11" s="159">
        <f t="shared" ref="BT11" si="65">BS11+1</f>
        <v>77</v>
      </c>
      <c r="BU11" s="159">
        <f t="shared" ref="BU11" si="66">BT11+1</f>
        <v>78</v>
      </c>
      <c r="BV11" s="159">
        <f t="shared" ref="BV11" si="67">BU11+1</f>
        <v>79</v>
      </c>
      <c r="BW11" s="159">
        <f t="shared" ref="BW11" si="68">BV11+1</f>
        <v>80</v>
      </c>
      <c r="BX11" s="159">
        <f t="shared" ref="BX11" si="69">BW11+1</f>
        <v>81</v>
      </c>
      <c r="BY11" s="159">
        <f t="shared" ref="BY11" si="70">BX11+1</f>
        <v>82</v>
      </c>
      <c r="BZ11" s="159">
        <f t="shared" ref="BZ11" si="71">BY11+1</f>
        <v>83</v>
      </c>
      <c r="CA11" s="159">
        <f t="shared" ref="CA11" si="72">BZ11+1</f>
        <v>84</v>
      </c>
      <c r="CB11" s="159">
        <f t="shared" ref="CB11" si="73">CA11+1</f>
        <v>85</v>
      </c>
      <c r="CC11" s="159">
        <f t="shared" ref="CC11" si="74">CB11+1</f>
        <v>86</v>
      </c>
      <c r="CD11" s="159">
        <f t="shared" ref="CD11" si="75">CC11+1</f>
        <v>87</v>
      </c>
      <c r="CE11" s="159">
        <f t="shared" ref="CE11" si="76">CD11+1</f>
        <v>88</v>
      </c>
      <c r="CF11" s="159">
        <f t="shared" ref="CF11" si="77">CE11+1</f>
        <v>89</v>
      </c>
      <c r="CG11" s="159">
        <f t="shared" ref="CG11" si="78">CF11+1</f>
        <v>90</v>
      </c>
    </row>
    <row r="12" spans="2:85" s="158" customFormat="1" x14ac:dyDescent="0.15">
      <c r="B12" s="159" t="s">
        <v>46</v>
      </c>
      <c r="C12" s="159">
        <f>SUM(E12:J12)</f>
        <v>129</v>
      </c>
      <c r="D12" s="159">
        <f>H12+I12+J12+G12</f>
        <v>25</v>
      </c>
      <c r="E12" s="159">
        <f>7*12</f>
        <v>84</v>
      </c>
      <c r="F12" s="159">
        <v>20</v>
      </c>
      <c r="G12" s="159">
        <v>8</v>
      </c>
      <c r="H12" s="159">
        <f>10/5</f>
        <v>2</v>
      </c>
      <c r="I12" s="159">
        <f>100/10</f>
        <v>10</v>
      </c>
      <c r="J12" s="159">
        <v>5</v>
      </c>
      <c r="L12" s="159" t="s">
        <v>46</v>
      </c>
      <c r="M12" s="159">
        <f>$C$12</f>
        <v>129</v>
      </c>
      <c r="N12" s="159">
        <f t="shared" ref="N12:BB12" si="79">$C$12</f>
        <v>129</v>
      </c>
      <c r="O12" s="159">
        <f t="shared" si="79"/>
        <v>129</v>
      </c>
      <c r="P12" s="159">
        <f t="shared" si="79"/>
        <v>129</v>
      </c>
      <c r="Q12" s="159">
        <f t="shared" si="79"/>
        <v>129</v>
      </c>
      <c r="R12" s="159">
        <f t="shared" si="79"/>
        <v>129</v>
      </c>
      <c r="S12" s="159">
        <f t="shared" si="79"/>
        <v>129</v>
      </c>
      <c r="T12" s="159">
        <f t="shared" si="79"/>
        <v>129</v>
      </c>
      <c r="U12" s="159">
        <f t="shared" si="79"/>
        <v>129</v>
      </c>
      <c r="V12" s="159">
        <f t="shared" si="79"/>
        <v>129</v>
      </c>
      <c r="W12" s="159">
        <f t="shared" si="79"/>
        <v>129</v>
      </c>
      <c r="X12" s="159">
        <f t="shared" si="79"/>
        <v>129</v>
      </c>
      <c r="Y12" s="159">
        <f t="shared" si="79"/>
        <v>129</v>
      </c>
      <c r="Z12" s="159">
        <f t="shared" si="79"/>
        <v>129</v>
      </c>
      <c r="AA12" s="159">
        <f t="shared" si="79"/>
        <v>129</v>
      </c>
      <c r="AB12" s="159">
        <f t="shared" si="79"/>
        <v>129</v>
      </c>
      <c r="AC12" s="159">
        <f t="shared" si="79"/>
        <v>129</v>
      </c>
      <c r="AD12" s="159">
        <f t="shared" si="79"/>
        <v>129</v>
      </c>
      <c r="AE12" s="159">
        <f t="shared" si="79"/>
        <v>129</v>
      </c>
      <c r="AF12" s="159">
        <f t="shared" si="79"/>
        <v>129</v>
      </c>
      <c r="AG12" s="159">
        <f t="shared" si="79"/>
        <v>129</v>
      </c>
      <c r="AH12" s="159">
        <f t="shared" si="79"/>
        <v>129</v>
      </c>
      <c r="AI12" s="159">
        <f t="shared" si="79"/>
        <v>129</v>
      </c>
      <c r="AJ12" s="159">
        <f t="shared" si="79"/>
        <v>129</v>
      </c>
      <c r="AK12" s="159">
        <f t="shared" si="79"/>
        <v>129</v>
      </c>
      <c r="AL12" s="159">
        <f t="shared" si="79"/>
        <v>129</v>
      </c>
      <c r="AM12" s="159">
        <f t="shared" si="79"/>
        <v>129</v>
      </c>
      <c r="AN12" s="159">
        <f t="shared" si="79"/>
        <v>129</v>
      </c>
      <c r="AO12" s="159">
        <f t="shared" si="79"/>
        <v>129</v>
      </c>
      <c r="AP12" s="159">
        <f t="shared" si="79"/>
        <v>129</v>
      </c>
      <c r="AQ12" s="159">
        <f t="shared" si="79"/>
        <v>129</v>
      </c>
      <c r="AR12" s="159">
        <f t="shared" si="79"/>
        <v>129</v>
      </c>
      <c r="AS12" s="159">
        <f t="shared" si="79"/>
        <v>129</v>
      </c>
      <c r="AT12" s="159">
        <f t="shared" si="79"/>
        <v>129</v>
      </c>
      <c r="AU12" s="159">
        <f t="shared" si="79"/>
        <v>129</v>
      </c>
      <c r="AV12" s="159">
        <f t="shared" si="79"/>
        <v>129</v>
      </c>
      <c r="AW12" s="159">
        <f t="shared" si="79"/>
        <v>129</v>
      </c>
      <c r="AX12" s="159">
        <f t="shared" si="79"/>
        <v>129</v>
      </c>
      <c r="AY12" s="159">
        <f t="shared" si="79"/>
        <v>129</v>
      </c>
      <c r="AZ12" s="159">
        <f t="shared" si="79"/>
        <v>129</v>
      </c>
      <c r="BA12" s="159">
        <f t="shared" si="79"/>
        <v>129</v>
      </c>
      <c r="BB12" s="159">
        <f t="shared" si="79"/>
        <v>129</v>
      </c>
      <c r="BC12" s="159">
        <f>$D$12</f>
        <v>25</v>
      </c>
      <c r="BD12" s="159">
        <f t="shared" ref="BD12:CG12" si="80">$D$12</f>
        <v>25</v>
      </c>
      <c r="BE12" s="159">
        <f t="shared" si="80"/>
        <v>25</v>
      </c>
      <c r="BF12" s="159">
        <f t="shared" si="80"/>
        <v>25</v>
      </c>
      <c r="BG12" s="159">
        <f t="shared" si="80"/>
        <v>25</v>
      </c>
      <c r="BH12" s="159">
        <f t="shared" si="80"/>
        <v>25</v>
      </c>
      <c r="BI12" s="159">
        <f t="shared" si="80"/>
        <v>25</v>
      </c>
      <c r="BJ12" s="159">
        <f t="shared" si="80"/>
        <v>25</v>
      </c>
      <c r="BK12" s="159">
        <f t="shared" si="80"/>
        <v>25</v>
      </c>
      <c r="BL12" s="159">
        <f t="shared" si="80"/>
        <v>25</v>
      </c>
      <c r="BM12" s="159">
        <f t="shared" si="80"/>
        <v>25</v>
      </c>
      <c r="BN12" s="159">
        <f t="shared" si="80"/>
        <v>25</v>
      </c>
      <c r="BO12" s="159">
        <f t="shared" si="80"/>
        <v>25</v>
      </c>
      <c r="BP12" s="159">
        <f t="shared" si="80"/>
        <v>25</v>
      </c>
      <c r="BQ12" s="159">
        <f t="shared" si="80"/>
        <v>25</v>
      </c>
      <c r="BR12" s="159">
        <f t="shared" si="80"/>
        <v>25</v>
      </c>
      <c r="BS12" s="159">
        <f t="shared" si="80"/>
        <v>25</v>
      </c>
      <c r="BT12" s="159">
        <f t="shared" si="80"/>
        <v>25</v>
      </c>
      <c r="BU12" s="159">
        <f t="shared" si="80"/>
        <v>25</v>
      </c>
      <c r="BV12" s="159">
        <f t="shared" si="80"/>
        <v>25</v>
      </c>
      <c r="BW12" s="159">
        <f t="shared" si="80"/>
        <v>25</v>
      </c>
      <c r="BX12" s="159">
        <f t="shared" si="80"/>
        <v>25</v>
      </c>
      <c r="BY12" s="159">
        <f t="shared" si="80"/>
        <v>25</v>
      </c>
      <c r="BZ12" s="159">
        <f t="shared" si="80"/>
        <v>25</v>
      </c>
      <c r="CA12" s="159">
        <f t="shared" si="80"/>
        <v>25</v>
      </c>
      <c r="CB12" s="159">
        <f t="shared" si="80"/>
        <v>25</v>
      </c>
      <c r="CC12" s="159">
        <f t="shared" si="80"/>
        <v>25</v>
      </c>
      <c r="CD12" s="159">
        <f t="shared" si="80"/>
        <v>25</v>
      </c>
      <c r="CE12" s="159">
        <f t="shared" si="80"/>
        <v>25</v>
      </c>
      <c r="CF12" s="159">
        <f t="shared" si="80"/>
        <v>25</v>
      </c>
      <c r="CG12" s="159">
        <f t="shared" si="80"/>
        <v>25</v>
      </c>
    </row>
    <row r="13" spans="2:85" s="158" customFormat="1" x14ac:dyDescent="0.15">
      <c r="B13" s="159" t="s">
        <v>61</v>
      </c>
      <c r="C13" s="159">
        <f>SUM(E13:J13)</f>
        <v>75</v>
      </c>
      <c r="D13" s="159"/>
      <c r="E13" s="159">
        <f>6*12</f>
        <v>72</v>
      </c>
      <c r="F13" s="159">
        <v>0</v>
      </c>
      <c r="G13" s="159"/>
      <c r="H13" s="159">
        <v>0</v>
      </c>
      <c r="I13" s="159">
        <v>0</v>
      </c>
      <c r="J13" s="159">
        <v>3</v>
      </c>
      <c r="L13" s="159" t="s">
        <v>61</v>
      </c>
      <c r="M13" s="159">
        <f>$C$13</f>
        <v>75</v>
      </c>
      <c r="N13" s="159">
        <f t="shared" ref="N13:BB13" si="81">$C$13</f>
        <v>75</v>
      </c>
      <c r="O13" s="159">
        <f t="shared" si="81"/>
        <v>75</v>
      </c>
      <c r="P13" s="159">
        <f t="shared" si="81"/>
        <v>75</v>
      </c>
      <c r="Q13" s="159">
        <f t="shared" si="81"/>
        <v>75</v>
      </c>
      <c r="R13" s="159">
        <f t="shared" si="81"/>
        <v>75</v>
      </c>
      <c r="S13" s="159">
        <f t="shared" si="81"/>
        <v>75</v>
      </c>
      <c r="T13" s="159">
        <f t="shared" si="81"/>
        <v>75</v>
      </c>
      <c r="U13" s="159">
        <f t="shared" si="81"/>
        <v>75</v>
      </c>
      <c r="V13" s="159">
        <f t="shared" si="81"/>
        <v>75</v>
      </c>
      <c r="W13" s="159">
        <f t="shared" si="81"/>
        <v>75</v>
      </c>
      <c r="X13" s="159">
        <f t="shared" si="81"/>
        <v>75</v>
      </c>
      <c r="Y13" s="159">
        <f t="shared" si="81"/>
        <v>75</v>
      </c>
      <c r="Z13" s="159">
        <f t="shared" si="81"/>
        <v>75</v>
      </c>
      <c r="AA13" s="159">
        <f t="shared" si="81"/>
        <v>75</v>
      </c>
      <c r="AB13" s="159">
        <f t="shared" si="81"/>
        <v>75</v>
      </c>
      <c r="AC13" s="159">
        <f t="shared" si="81"/>
        <v>75</v>
      </c>
      <c r="AD13" s="159">
        <f t="shared" si="81"/>
        <v>75</v>
      </c>
      <c r="AE13" s="159">
        <f t="shared" si="81"/>
        <v>75</v>
      </c>
      <c r="AF13" s="159">
        <f t="shared" si="81"/>
        <v>75</v>
      </c>
      <c r="AG13" s="159">
        <f t="shared" si="81"/>
        <v>75</v>
      </c>
      <c r="AH13" s="159">
        <f t="shared" si="81"/>
        <v>75</v>
      </c>
      <c r="AI13" s="159">
        <f t="shared" si="81"/>
        <v>75</v>
      </c>
      <c r="AJ13" s="159">
        <f t="shared" si="81"/>
        <v>75</v>
      </c>
      <c r="AK13" s="159">
        <f t="shared" si="81"/>
        <v>75</v>
      </c>
      <c r="AL13" s="159">
        <f t="shared" si="81"/>
        <v>75</v>
      </c>
      <c r="AM13" s="159">
        <f t="shared" si="81"/>
        <v>75</v>
      </c>
      <c r="AN13" s="159">
        <f t="shared" si="81"/>
        <v>75</v>
      </c>
      <c r="AO13" s="159">
        <f t="shared" si="81"/>
        <v>75</v>
      </c>
      <c r="AP13" s="159">
        <f t="shared" si="81"/>
        <v>75</v>
      </c>
      <c r="AQ13" s="159">
        <f t="shared" si="81"/>
        <v>75</v>
      </c>
      <c r="AR13" s="159">
        <f t="shared" si="81"/>
        <v>75</v>
      </c>
      <c r="AS13" s="159">
        <f t="shared" si="81"/>
        <v>75</v>
      </c>
      <c r="AT13" s="159">
        <f t="shared" si="81"/>
        <v>75</v>
      </c>
      <c r="AU13" s="159">
        <f t="shared" si="81"/>
        <v>75</v>
      </c>
      <c r="AV13" s="159">
        <f t="shared" si="81"/>
        <v>75</v>
      </c>
      <c r="AW13" s="159">
        <f t="shared" si="81"/>
        <v>75</v>
      </c>
      <c r="AX13" s="159">
        <f t="shared" si="81"/>
        <v>75</v>
      </c>
      <c r="AY13" s="159">
        <f t="shared" si="81"/>
        <v>75</v>
      </c>
      <c r="AZ13" s="159">
        <f t="shared" si="81"/>
        <v>75</v>
      </c>
      <c r="BA13" s="159">
        <f t="shared" si="81"/>
        <v>75</v>
      </c>
      <c r="BB13" s="159">
        <f t="shared" si="81"/>
        <v>75</v>
      </c>
      <c r="BC13" s="159">
        <f>$C$13</f>
        <v>75</v>
      </c>
      <c r="BD13" s="159">
        <f t="shared" ref="BD13:CG13" si="82">$C$13</f>
        <v>75</v>
      </c>
      <c r="BE13" s="159">
        <f t="shared" si="82"/>
        <v>75</v>
      </c>
      <c r="BF13" s="159">
        <f t="shared" si="82"/>
        <v>75</v>
      </c>
      <c r="BG13" s="159">
        <f t="shared" si="82"/>
        <v>75</v>
      </c>
      <c r="BH13" s="159">
        <f t="shared" si="82"/>
        <v>75</v>
      </c>
      <c r="BI13" s="159">
        <f t="shared" si="82"/>
        <v>75</v>
      </c>
      <c r="BJ13" s="159">
        <f t="shared" si="82"/>
        <v>75</v>
      </c>
      <c r="BK13" s="159">
        <f t="shared" si="82"/>
        <v>75</v>
      </c>
      <c r="BL13" s="159">
        <f t="shared" si="82"/>
        <v>75</v>
      </c>
      <c r="BM13" s="159">
        <f t="shared" si="82"/>
        <v>75</v>
      </c>
      <c r="BN13" s="159">
        <f t="shared" si="82"/>
        <v>75</v>
      </c>
      <c r="BO13" s="159">
        <f t="shared" si="82"/>
        <v>75</v>
      </c>
      <c r="BP13" s="159">
        <f t="shared" si="82"/>
        <v>75</v>
      </c>
      <c r="BQ13" s="159">
        <f t="shared" si="82"/>
        <v>75</v>
      </c>
      <c r="BR13" s="159">
        <f t="shared" si="82"/>
        <v>75</v>
      </c>
      <c r="BS13" s="159">
        <f t="shared" si="82"/>
        <v>75</v>
      </c>
      <c r="BT13" s="159">
        <f t="shared" si="82"/>
        <v>75</v>
      </c>
      <c r="BU13" s="159">
        <f t="shared" si="82"/>
        <v>75</v>
      </c>
      <c r="BV13" s="159">
        <f t="shared" si="82"/>
        <v>75</v>
      </c>
      <c r="BW13" s="159">
        <f t="shared" si="82"/>
        <v>75</v>
      </c>
      <c r="BX13" s="159">
        <f t="shared" si="82"/>
        <v>75</v>
      </c>
      <c r="BY13" s="159">
        <f t="shared" si="82"/>
        <v>75</v>
      </c>
      <c r="BZ13" s="159">
        <f t="shared" si="82"/>
        <v>75</v>
      </c>
      <c r="CA13" s="159">
        <f t="shared" si="82"/>
        <v>75</v>
      </c>
      <c r="CB13" s="159">
        <f t="shared" si="82"/>
        <v>75</v>
      </c>
      <c r="CC13" s="159">
        <f t="shared" si="82"/>
        <v>75</v>
      </c>
      <c r="CD13" s="159">
        <f t="shared" si="82"/>
        <v>75</v>
      </c>
      <c r="CE13" s="159">
        <f t="shared" si="82"/>
        <v>75</v>
      </c>
      <c r="CF13" s="159">
        <f t="shared" si="82"/>
        <v>75</v>
      </c>
      <c r="CG13" s="159">
        <f t="shared" si="82"/>
        <v>75</v>
      </c>
    </row>
    <row r="14" spans="2:85" s="158" customFormat="1" x14ac:dyDescent="0.15">
      <c r="B14" s="159" t="s">
        <v>62</v>
      </c>
      <c r="C14" s="159">
        <f>SUM(E14:J14)</f>
        <v>6</v>
      </c>
      <c r="D14" s="159"/>
      <c r="E14" s="159">
        <v>0</v>
      </c>
      <c r="F14" s="159">
        <v>0</v>
      </c>
      <c r="G14" s="159"/>
      <c r="H14" s="159">
        <v>1</v>
      </c>
      <c r="I14" s="159">
        <v>2</v>
      </c>
      <c r="J14" s="159">
        <v>3</v>
      </c>
      <c r="L14" s="159" t="s">
        <v>62</v>
      </c>
      <c r="M14" s="159">
        <f>$C$14</f>
        <v>6</v>
      </c>
      <c r="N14" s="159">
        <f t="shared" ref="N14:BB14" si="83">$C$14</f>
        <v>6</v>
      </c>
      <c r="O14" s="159">
        <f t="shared" si="83"/>
        <v>6</v>
      </c>
      <c r="P14" s="159">
        <f t="shared" si="83"/>
        <v>6</v>
      </c>
      <c r="Q14" s="159">
        <f t="shared" si="83"/>
        <v>6</v>
      </c>
      <c r="R14" s="159">
        <f t="shared" si="83"/>
        <v>6</v>
      </c>
      <c r="S14" s="159">
        <f t="shared" si="83"/>
        <v>6</v>
      </c>
      <c r="T14" s="159">
        <f t="shared" si="83"/>
        <v>6</v>
      </c>
      <c r="U14" s="159">
        <f t="shared" si="83"/>
        <v>6</v>
      </c>
      <c r="V14" s="159">
        <f t="shared" si="83"/>
        <v>6</v>
      </c>
      <c r="W14" s="159">
        <f t="shared" si="83"/>
        <v>6</v>
      </c>
      <c r="X14" s="159">
        <f t="shared" si="83"/>
        <v>6</v>
      </c>
      <c r="Y14" s="159">
        <f t="shared" si="83"/>
        <v>6</v>
      </c>
      <c r="Z14" s="159">
        <f t="shared" si="83"/>
        <v>6</v>
      </c>
      <c r="AA14" s="159">
        <f t="shared" si="83"/>
        <v>6</v>
      </c>
      <c r="AB14" s="159">
        <f t="shared" si="83"/>
        <v>6</v>
      </c>
      <c r="AC14" s="159">
        <f t="shared" si="83"/>
        <v>6</v>
      </c>
      <c r="AD14" s="159">
        <f t="shared" si="83"/>
        <v>6</v>
      </c>
      <c r="AE14" s="159">
        <f t="shared" si="83"/>
        <v>6</v>
      </c>
      <c r="AF14" s="159">
        <f t="shared" si="83"/>
        <v>6</v>
      </c>
      <c r="AG14" s="159">
        <f t="shared" si="83"/>
        <v>6</v>
      </c>
      <c r="AH14" s="159">
        <f t="shared" si="83"/>
        <v>6</v>
      </c>
      <c r="AI14" s="159">
        <f t="shared" si="83"/>
        <v>6</v>
      </c>
      <c r="AJ14" s="159">
        <f t="shared" si="83"/>
        <v>6</v>
      </c>
      <c r="AK14" s="159">
        <f t="shared" si="83"/>
        <v>6</v>
      </c>
      <c r="AL14" s="159">
        <f t="shared" si="83"/>
        <v>6</v>
      </c>
      <c r="AM14" s="159">
        <f t="shared" si="83"/>
        <v>6</v>
      </c>
      <c r="AN14" s="159">
        <f t="shared" si="83"/>
        <v>6</v>
      </c>
      <c r="AO14" s="159">
        <f t="shared" si="83"/>
        <v>6</v>
      </c>
      <c r="AP14" s="159">
        <f t="shared" si="83"/>
        <v>6</v>
      </c>
      <c r="AQ14" s="159">
        <f t="shared" si="83"/>
        <v>6</v>
      </c>
      <c r="AR14" s="159">
        <f t="shared" si="83"/>
        <v>6</v>
      </c>
      <c r="AS14" s="159">
        <f t="shared" si="83"/>
        <v>6</v>
      </c>
      <c r="AT14" s="159">
        <f t="shared" si="83"/>
        <v>6</v>
      </c>
      <c r="AU14" s="159">
        <f t="shared" si="83"/>
        <v>6</v>
      </c>
      <c r="AV14" s="159">
        <f t="shared" si="83"/>
        <v>6</v>
      </c>
      <c r="AW14" s="159">
        <f t="shared" si="83"/>
        <v>6</v>
      </c>
      <c r="AX14" s="159">
        <f t="shared" si="83"/>
        <v>6</v>
      </c>
      <c r="AY14" s="159">
        <f t="shared" si="83"/>
        <v>6</v>
      </c>
      <c r="AZ14" s="159">
        <f t="shared" si="83"/>
        <v>6</v>
      </c>
      <c r="BA14" s="159">
        <f t="shared" si="83"/>
        <v>6</v>
      </c>
      <c r="BB14" s="159">
        <f t="shared" si="83"/>
        <v>6</v>
      </c>
      <c r="BC14" s="159">
        <f>$C$14</f>
        <v>6</v>
      </c>
      <c r="BD14" s="159">
        <f t="shared" ref="BD14:CG14" si="84">$C$14</f>
        <v>6</v>
      </c>
      <c r="BE14" s="159">
        <f t="shared" si="84"/>
        <v>6</v>
      </c>
      <c r="BF14" s="159">
        <f t="shared" si="84"/>
        <v>6</v>
      </c>
      <c r="BG14" s="159">
        <f t="shared" si="84"/>
        <v>6</v>
      </c>
      <c r="BH14" s="159">
        <f t="shared" si="84"/>
        <v>6</v>
      </c>
      <c r="BI14" s="159">
        <f t="shared" si="84"/>
        <v>6</v>
      </c>
      <c r="BJ14" s="159">
        <f t="shared" si="84"/>
        <v>6</v>
      </c>
      <c r="BK14" s="159">
        <f t="shared" si="84"/>
        <v>6</v>
      </c>
      <c r="BL14" s="159">
        <f t="shared" si="84"/>
        <v>6</v>
      </c>
      <c r="BM14" s="159">
        <f t="shared" si="84"/>
        <v>6</v>
      </c>
      <c r="BN14" s="159">
        <f t="shared" si="84"/>
        <v>6</v>
      </c>
      <c r="BO14" s="159">
        <f t="shared" si="84"/>
        <v>6</v>
      </c>
      <c r="BP14" s="159">
        <f t="shared" si="84"/>
        <v>6</v>
      </c>
      <c r="BQ14" s="159">
        <f t="shared" si="84"/>
        <v>6</v>
      </c>
      <c r="BR14" s="159">
        <f t="shared" si="84"/>
        <v>6</v>
      </c>
      <c r="BS14" s="159">
        <f t="shared" si="84"/>
        <v>6</v>
      </c>
      <c r="BT14" s="159">
        <f t="shared" si="84"/>
        <v>6</v>
      </c>
      <c r="BU14" s="159">
        <f t="shared" si="84"/>
        <v>6</v>
      </c>
      <c r="BV14" s="159">
        <f t="shared" si="84"/>
        <v>6</v>
      </c>
      <c r="BW14" s="159">
        <f t="shared" si="84"/>
        <v>6</v>
      </c>
      <c r="BX14" s="159">
        <f t="shared" si="84"/>
        <v>6</v>
      </c>
      <c r="BY14" s="159">
        <f t="shared" si="84"/>
        <v>6</v>
      </c>
      <c r="BZ14" s="159">
        <f t="shared" si="84"/>
        <v>6</v>
      </c>
      <c r="CA14" s="159">
        <f t="shared" si="84"/>
        <v>6</v>
      </c>
      <c r="CB14" s="159">
        <f t="shared" si="84"/>
        <v>6</v>
      </c>
      <c r="CC14" s="159">
        <f t="shared" si="84"/>
        <v>6</v>
      </c>
      <c r="CD14" s="159">
        <f t="shared" si="84"/>
        <v>6</v>
      </c>
      <c r="CE14" s="159">
        <f t="shared" si="84"/>
        <v>6</v>
      </c>
      <c r="CF14" s="159">
        <f t="shared" si="84"/>
        <v>6</v>
      </c>
      <c r="CG14" s="159">
        <f t="shared" si="84"/>
        <v>6</v>
      </c>
    </row>
    <row r="15" spans="2:85" s="158" customFormat="1" x14ac:dyDescent="0.15"/>
    <row r="17" spans="2:86" x14ac:dyDescent="0.15">
      <c r="B17" s="88" t="s">
        <v>111</v>
      </c>
      <c r="C17" s="88" t="s">
        <v>65</v>
      </c>
    </row>
    <row r="18" spans="2:86" ht="24" x14ac:dyDescent="0.15">
      <c r="B18" s="143"/>
      <c r="C18" s="143" t="s">
        <v>41</v>
      </c>
      <c r="D18" s="144" t="s">
        <v>81</v>
      </c>
      <c r="E18" s="143" t="s">
        <v>66</v>
      </c>
      <c r="F18" s="143" t="s">
        <v>67</v>
      </c>
      <c r="G18" s="143" t="s">
        <v>75</v>
      </c>
      <c r="H18" s="143" t="s">
        <v>68</v>
      </c>
      <c r="I18" s="143" t="s">
        <v>69</v>
      </c>
      <c r="J18" s="143" t="s">
        <v>70</v>
      </c>
      <c r="K18" s="145"/>
      <c r="L18" s="143" t="s">
        <v>80</v>
      </c>
      <c r="M18" s="143">
        <v>18</v>
      </c>
      <c r="N18" s="143">
        <f>M18+1</f>
        <v>19</v>
      </c>
      <c r="O18" s="143">
        <f t="shared" ref="O18" si="85">N18+1</f>
        <v>20</v>
      </c>
      <c r="P18" s="143">
        <f t="shared" ref="P18" si="86">O18+1</f>
        <v>21</v>
      </c>
      <c r="Q18" s="143">
        <f t="shared" ref="Q18" si="87">P18+1</f>
        <v>22</v>
      </c>
      <c r="R18" s="143">
        <f t="shared" ref="R18" si="88">Q18+1</f>
        <v>23</v>
      </c>
      <c r="S18" s="143">
        <f t="shared" ref="S18" si="89">R18+1</f>
        <v>24</v>
      </c>
      <c r="T18" s="143">
        <f t="shared" ref="T18" si="90">S18+1</f>
        <v>25</v>
      </c>
      <c r="U18" s="143">
        <f t="shared" ref="U18" si="91">T18+1</f>
        <v>26</v>
      </c>
      <c r="V18" s="143">
        <f t="shared" ref="V18" si="92">U18+1</f>
        <v>27</v>
      </c>
      <c r="W18" s="143">
        <f t="shared" ref="W18" si="93">V18+1</f>
        <v>28</v>
      </c>
      <c r="X18" s="143">
        <f t="shared" ref="X18" si="94">W18+1</f>
        <v>29</v>
      </c>
      <c r="Y18" s="143">
        <f t="shared" ref="Y18" si="95">X18+1</f>
        <v>30</v>
      </c>
      <c r="Z18" s="143">
        <f t="shared" ref="Z18" si="96">Y18+1</f>
        <v>31</v>
      </c>
      <c r="AA18" s="143">
        <f t="shared" ref="AA18" si="97">Z18+1</f>
        <v>32</v>
      </c>
      <c r="AB18" s="143">
        <f t="shared" ref="AB18" si="98">AA18+1</f>
        <v>33</v>
      </c>
      <c r="AC18" s="143">
        <f t="shared" ref="AC18" si="99">AB18+1</f>
        <v>34</v>
      </c>
      <c r="AD18" s="143">
        <f t="shared" ref="AD18" si="100">AC18+1</f>
        <v>35</v>
      </c>
      <c r="AE18" s="143">
        <f t="shared" ref="AE18" si="101">AD18+1</f>
        <v>36</v>
      </c>
      <c r="AF18" s="143">
        <f t="shared" ref="AF18" si="102">AE18+1</f>
        <v>37</v>
      </c>
      <c r="AG18" s="143">
        <f t="shared" ref="AG18" si="103">AF18+1</f>
        <v>38</v>
      </c>
      <c r="AH18" s="143">
        <f t="shared" ref="AH18" si="104">AG18+1</f>
        <v>39</v>
      </c>
      <c r="AI18" s="143">
        <f t="shared" ref="AI18" si="105">AH18+1</f>
        <v>40</v>
      </c>
      <c r="AJ18" s="143">
        <f t="shared" ref="AJ18" si="106">AI18+1</f>
        <v>41</v>
      </c>
      <c r="AK18" s="143">
        <f t="shared" ref="AK18" si="107">AJ18+1</f>
        <v>42</v>
      </c>
      <c r="AL18" s="143">
        <f t="shared" ref="AL18" si="108">AK18+1</f>
        <v>43</v>
      </c>
      <c r="AM18" s="143">
        <f t="shared" ref="AM18" si="109">AL18+1</f>
        <v>44</v>
      </c>
      <c r="AN18" s="143">
        <f t="shared" ref="AN18" si="110">AM18+1</f>
        <v>45</v>
      </c>
      <c r="AO18" s="143">
        <f t="shared" ref="AO18" si="111">AN18+1</f>
        <v>46</v>
      </c>
      <c r="AP18" s="143">
        <f t="shared" ref="AP18" si="112">AO18+1</f>
        <v>47</v>
      </c>
      <c r="AQ18" s="143">
        <f t="shared" ref="AQ18" si="113">AP18+1</f>
        <v>48</v>
      </c>
      <c r="AR18" s="143">
        <f t="shared" ref="AR18" si="114">AQ18+1</f>
        <v>49</v>
      </c>
      <c r="AS18" s="143">
        <f t="shared" ref="AS18" si="115">AR18+1</f>
        <v>50</v>
      </c>
      <c r="AT18" s="143">
        <f t="shared" ref="AT18" si="116">AS18+1</f>
        <v>51</v>
      </c>
      <c r="AU18" s="143">
        <f t="shared" ref="AU18" si="117">AT18+1</f>
        <v>52</v>
      </c>
      <c r="AV18" s="143">
        <f t="shared" ref="AV18" si="118">AU18+1</f>
        <v>53</v>
      </c>
      <c r="AW18" s="143">
        <f t="shared" ref="AW18" si="119">AV18+1</f>
        <v>54</v>
      </c>
      <c r="AX18" s="143">
        <f t="shared" ref="AX18" si="120">AW18+1</f>
        <v>55</v>
      </c>
      <c r="AY18" s="143">
        <f t="shared" ref="AY18" si="121">AX18+1</f>
        <v>56</v>
      </c>
      <c r="AZ18" s="143">
        <f t="shared" ref="AZ18" si="122">AY18+1</f>
        <v>57</v>
      </c>
      <c r="BA18" s="143">
        <f t="shared" ref="BA18" si="123">AZ18+1</f>
        <v>58</v>
      </c>
      <c r="BB18" s="143">
        <f t="shared" ref="BB18" si="124">BA18+1</f>
        <v>59</v>
      </c>
      <c r="BC18" s="143">
        <f t="shared" ref="BC18" si="125">BB18+1</f>
        <v>60</v>
      </c>
      <c r="BD18" s="143">
        <f t="shared" ref="BD18" si="126">BC18+1</f>
        <v>61</v>
      </c>
      <c r="BE18" s="143">
        <f t="shared" ref="BE18" si="127">BD18+1</f>
        <v>62</v>
      </c>
      <c r="BF18" s="143">
        <f t="shared" ref="BF18" si="128">BE18+1</f>
        <v>63</v>
      </c>
      <c r="BG18" s="143">
        <f t="shared" ref="BG18" si="129">BF18+1</f>
        <v>64</v>
      </c>
      <c r="BH18" s="143">
        <f t="shared" ref="BH18" si="130">BG18+1</f>
        <v>65</v>
      </c>
      <c r="BI18" s="143">
        <f t="shared" ref="BI18" si="131">BH18+1</f>
        <v>66</v>
      </c>
      <c r="BJ18" s="143">
        <f t="shared" ref="BJ18" si="132">BI18+1</f>
        <v>67</v>
      </c>
      <c r="BK18" s="143">
        <f t="shared" ref="BK18" si="133">BJ18+1</f>
        <v>68</v>
      </c>
      <c r="BL18" s="143">
        <f t="shared" ref="BL18" si="134">BK18+1</f>
        <v>69</v>
      </c>
      <c r="BM18" s="143">
        <f t="shared" ref="BM18" si="135">BL18+1</f>
        <v>70</v>
      </c>
      <c r="BN18" s="143">
        <f t="shared" ref="BN18" si="136">BM18+1</f>
        <v>71</v>
      </c>
      <c r="BO18" s="143">
        <f t="shared" ref="BO18" si="137">BN18+1</f>
        <v>72</v>
      </c>
      <c r="BP18" s="143">
        <f t="shared" ref="BP18" si="138">BO18+1</f>
        <v>73</v>
      </c>
      <c r="BQ18" s="143">
        <f t="shared" ref="BQ18" si="139">BP18+1</f>
        <v>74</v>
      </c>
      <c r="BR18" s="143">
        <f t="shared" ref="BR18" si="140">BQ18+1</f>
        <v>75</v>
      </c>
      <c r="BS18" s="143">
        <f t="shared" ref="BS18" si="141">BR18+1</f>
        <v>76</v>
      </c>
      <c r="BT18" s="143">
        <f t="shared" ref="BT18" si="142">BS18+1</f>
        <v>77</v>
      </c>
      <c r="BU18" s="143">
        <f t="shared" ref="BU18" si="143">BT18+1</f>
        <v>78</v>
      </c>
      <c r="BV18" s="143">
        <f t="shared" ref="BV18" si="144">BU18+1</f>
        <v>79</v>
      </c>
      <c r="BW18" s="143">
        <f t="shared" ref="BW18" si="145">BV18+1</f>
        <v>80</v>
      </c>
      <c r="BX18" s="143">
        <f t="shared" ref="BX18" si="146">BW18+1</f>
        <v>81</v>
      </c>
      <c r="BY18" s="143">
        <f t="shared" ref="BY18" si="147">BX18+1</f>
        <v>82</v>
      </c>
      <c r="BZ18" s="143">
        <f t="shared" ref="BZ18" si="148">BY18+1</f>
        <v>83</v>
      </c>
      <c r="CA18" s="143">
        <f t="shared" ref="CA18" si="149">BZ18+1</f>
        <v>84</v>
      </c>
      <c r="CB18" s="143">
        <f t="shared" ref="CB18" si="150">CA18+1</f>
        <v>85</v>
      </c>
      <c r="CC18" s="143">
        <f t="shared" ref="CC18" si="151">CB18+1</f>
        <v>86</v>
      </c>
      <c r="CD18" s="143">
        <f t="shared" ref="CD18" si="152">CC18+1</f>
        <v>87</v>
      </c>
      <c r="CE18" s="143">
        <f t="shared" ref="CE18" si="153">CD18+1</f>
        <v>88</v>
      </c>
      <c r="CF18" s="143">
        <f t="shared" ref="CF18" si="154">CE18+1</f>
        <v>89</v>
      </c>
      <c r="CG18" s="143">
        <f t="shared" ref="CG18" si="155">CF18+1</f>
        <v>90</v>
      </c>
    </row>
    <row r="19" spans="2:86" x14ac:dyDescent="0.15">
      <c r="B19" s="143" t="s">
        <v>46</v>
      </c>
      <c r="C19" s="143">
        <f>SUM(E19:J19)</f>
        <v>117</v>
      </c>
      <c r="D19" s="143">
        <f>H19+I19+J19+G19</f>
        <v>25</v>
      </c>
      <c r="E19" s="143">
        <f>6*12</f>
        <v>72</v>
      </c>
      <c r="F19" s="143">
        <v>20</v>
      </c>
      <c r="G19" s="143">
        <v>8</v>
      </c>
      <c r="H19" s="143">
        <f>10/5</f>
        <v>2</v>
      </c>
      <c r="I19" s="143">
        <f>100/10</f>
        <v>10</v>
      </c>
      <c r="J19" s="143">
        <v>5</v>
      </c>
      <c r="K19" s="145"/>
      <c r="L19" s="143" t="s">
        <v>46</v>
      </c>
      <c r="M19" s="143">
        <f>$C$19</f>
        <v>117</v>
      </c>
      <c r="N19" s="143">
        <f t="shared" ref="N19:BB19" si="156">$C$19</f>
        <v>117</v>
      </c>
      <c r="O19" s="143">
        <f t="shared" si="156"/>
        <v>117</v>
      </c>
      <c r="P19" s="143">
        <f t="shared" si="156"/>
        <v>117</v>
      </c>
      <c r="Q19" s="143">
        <f t="shared" si="156"/>
        <v>117</v>
      </c>
      <c r="R19" s="143">
        <f t="shared" si="156"/>
        <v>117</v>
      </c>
      <c r="S19" s="143">
        <f t="shared" si="156"/>
        <v>117</v>
      </c>
      <c r="T19" s="143">
        <f t="shared" si="156"/>
        <v>117</v>
      </c>
      <c r="U19" s="143">
        <f t="shared" si="156"/>
        <v>117</v>
      </c>
      <c r="V19" s="143">
        <f t="shared" si="156"/>
        <v>117</v>
      </c>
      <c r="W19" s="143">
        <f t="shared" si="156"/>
        <v>117</v>
      </c>
      <c r="X19" s="143">
        <f t="shared" si="156"/>
        <v>117</v>
      </c>
      <c r="Y19" s="143">
        <f t="shared" si="156"/>
        <v>117</v>
      </c>
      <c r="Z19" s="143">
        <f t="shared" si="156"/>
        <v>117</v>
      </c>
      <c r="AA19" s="143">
        <f t="shared" si="156"/>
        <v>117</v>
      </c>
      <c r="AB19" s="143">
        <f t="shared" si="156"/>
        <v>117</v>
      </c>
      <c r="AC19" s="143">
        <f t="shared" si="156"/>
        <v>117</v>
      </c>
      <c r="AD19" s="143">
        <f t="shared" si="156"/>
        <v>117</v>
      </c>
      <c r="AE19" s="143">
        <f t="shared" si="156"/>
        <v>117</v>
      </c>
      <c r="AF19" s="143">
        <f t="shared" si="156"/>
        <v>117</v>
      </c>
      <c r="AG19" s="143">
        <f t="shared" si="156"/>
        <v>117</v>
      </c>
      <c r="AH19" s="143">
        <f t="shared" si="156"/>
        <v>117</v>
      </c>
      <c r="AI19" s="143">
        <f t="shared" si="156"/>
        <v>117</v>
      </c>
      <c r="AJ19" s="143">
        <f t="shared" si="156"/>
        <v>117</v>
      </c>
      <c r="AK19" s="143">
        <f t="shared" si="156"/>
        <v>117</v>
      </c>
      <c r="AL19" s="143">
        <f t="shared" si="156"/>
        <v>117</v>
      </c>
      <c r="AM19" s="143">
        <f t="shared" si="156"/>
        <v>117</v>
      </c>
      <c r="AN19" s="143">
        <f t="shared" si="156"/>
        <v>117</v>
      </c>
      <c r="AO19" s="143">
        <f t="shared" si="156"/>
        <v>117</v>
      </c>
      <c r="AP19" s="143">
        <f t="shared" si="156"/>
        <v>117</v>
      </c>
      <c r="AQ19" s="143">
        <f t="shared" si="156"/>
        <v>117</v>
      </c>
      <c r="AR19" s="143">
        <f t="shared" si="156"/>
        <v>117</v>
      </c>
      <c r="AS19" s="143">
        <f t="shared" si="156"/>
        <v>117</v>
      </c>
      <c r="AT19" s="143">
        <f t="shared" si="156"/>
        <v>117</v>
      </c>
      <c r="AU19" s="143">
        <f t="shared" si="156"/>
        <v>117</v>
      </c>
      <c r="AV19" s="143">
        <f t="shared" si="156"/>
        <v>117</v>
      </c>
      <c r="AW19" s="143">
        <f t="shared" si="156"/>
        <v>117</v>
      </c>
      <c r="AX19" s="143">
        <f t="shared" si="156"/>
        <v>117</v>
      </c>
      <c r="AY19" s="143">
        <f t="shared" si="156"/>
        <v>117</v>
      </c>
      <c r="AZ19" s="143">
        <f t="shared" si="156"/>
        <v>117</v>
      </c>
      <c r="BA19" s="143">
        <f t="shared" si="156"/>
        <v>117</v>
      </c>
      <c r="BB19" s="143">
        <f t="shared" si="156"/>
        <v>117</v>
      </c>
      <c r="BC19" s="143">
        <f>$D$19</f>
        <v>25</v>
      </c>
      <c r="BD19" s="143">
        <f t="shared" ref="BD19:CG19" si="157">$D$19</f>
        <v>25</v>
      </c>
      <c r="BE19" s="143">
        <f t="shared" si="157"/>
        <v>25</v>
      </c>
      <c r="BF19" s="143">
        <f t="shared" si="157"/>
        <v>25</v>
      </c>
      <c r="BG19" s="143">
        <f t="shared" si="157"/>
        <v>25</v>
      </c>
      <c r="BH19" s="143">
        <f t="shared" si="157"/>
        <v>25</v>
      </c>
      <c r="BI19" s="143">
        <f t="shared" si="157"/>
        <v>25</v>
      </c>
      <c r="BJ19" s="143">
        <f t="shared" si="157"/>
        <v>25</v>
      </c>
      <c r="BK19" s="143">
        <f t="shared" si="157"/>
        <v>25</v>
      </c>
      <c r="BL19" s="143">
        <f t="shared" si="157"/>
        <v>25</v>
      </c>
      <c r="BM19" s="143">
        <f t="shared" si="157"/>
        <v>25</v>
      </c>
      <c r="BN19" s="143">
        <f t="shared" si="157"/>
        <v>25</v>
      </c>
      <c r="BO19" s="143">
        <f t="shared" si="157"/>
        <v>25</v>
      </c>
      <c r="BP19" s="143">
        <f t="shared" si="157"/>
        <v>25</v>
      </c>
      <c r="BQ19" s="143">
        <f t="shared" si="157"/>
        <v>25</v>
      </c>
      <c r="BR19" s="143">
        <f t="shared" si="157"/>
        <v>25</v>
      </c>
      <c r="BS19" s="143">
        <f t="shared" si="157"/>
        <v>25</v>
      </c>
      <c r="BT19" s="143">
        <f t="shared" si="157"/>
        <v>25</v>
      </c>
      <c r="BU19" s="143">
        <f t="shared" si="157"/>
        <v>25</v>
      </c>
      <c r="BV19" s="143">
        <f t="shared" si="157"/>
        <v>25</v>
      </c>
      <c r="BW19" s="143">
        <f t="shared" si="157"/>
        <v>25</v>
      </c>
      <c r="BX19" s="143">
        <f t="shared" si="157"/>
        <v>25</v>
      </c>
      <c r="BY19" s="143">
        <f t="shared" si="157"/>
        <v>25</v>
      </c>
      <c r="BZ19" s="143">
        <f t="shared" si="157"/>
        <v>25</v>
      </c>
      <c r="CA19" s="143">
        <f t="shared" si="157"/>
        <v>25</v>
      </c>
      <c r="CB19" s="143">
        <f t="shared" si="157"/>
        <v>25</v>
      </c>
      <c r="CC19" s="143">
        <f t="shared" si="157"/>
        <v>25</v>
      </c>
      <c r="CD19" s="143">
        <f t="shared" si="157"/>
        <v>25</v>
      </c>
      <c r="CE19" s="143">
        <f t="shared" si="157"/>
        <v>25</v>
      </c>
      <c r="CF19" s="143">
        <f t="shared" si="157"/>
        <v>25</v>
      </c>
      <c r="CG19" s="143">
        <f t="shared" si="157"/>
        <v>25</v>
      </c>
    </row>
    <row r="20" spans="2:86" x14ac:dyDescent="0.15">
      <c r="B20" s="143" t="s">
        <v>61</v>
      </c>
      <c r="C20" s="143">
        <f>SUM(E20:J20)</f>
        <v>87</v>
      </c>
      <c r="D20" s="143"/>
      <c r="E20" s="143">
        <f>7*12</f>
        <v>84</v>
      </c>
      <c r="F20" s="143">
        <v>0</v>
      </c>
      <c r="G20" s="143"/>
      <c r="H20" s="143">
        <v>0</v>
      </c>
      <c r="I20" s="143">
        <v>0</v>
      </c>
      <c r="J20" s="143">
        <v>3</v>
      </c>
      <c r="K20" s="145"/>
      <c r="L20" s="143" t="s">
        <v>61</v>
      </c>
      <c r="M20" s="143">
        <f>$C$20</f>
        <v>87</v>
      </c>
      <c r="N20" s="143">
        <f t="shared" ref="N20:BB20" si="158">$C$20</f>
        <v>87</v>
      </c>
      <c r="O20" s="143">
        <f t="shared" si="158"/>
        <v>87</v>
      </c>
      <c r="P20" s="143">
        <f t="shared" si="158"/>
        <v>87</v>
      </c>
      <c r="Q20" s="143">
        <f t="shared" si="158"/>
        <v>87</v>
      </c>
      <c r="R20" s="143">
        <f t="shared" si="158"/>
        <v>87</v>
      </c>
      <c r="S20" s="143">
        <f t="shared" si="158"/>
        <v>87</v>
      </c>
      <c r="T20" s="143">
        <f t="shared" si="158"/>
        <v>87</v>
      </c>
      <c r="U20" s="143">
        <f t="shared" si="158"/>
        <v>87</v>
      </c>
      <c r="V20" s="143">
        <f t="shared" si="158"/>
        <v>87</v>
      </c>
      <c r="W20" s="143">
        <f t="shared" si="158"/>
        <v>87</v>
      </c>
      <c r="X20" s="143">
        <f t="shared" si="158"/>
        <v>87</v>
      </c>
      <c r="Y20" s="143">
        <f t="shared" si="158"/>
        <v>87</v>
      </c>
      <c r="Z20" s="143">
        <f t="shared" si="158"/>
        <v>87</v>
      </c>
      <c r="AA20" s="143">
        <f t="shared" si="158"/>
        <v>87</v>
      </c>
      <c r="AB20" s="143">
        <f t="shared" si="158"/>
        <v>87</v>
      </c>
      <c r="AC20" s="143">
        <f t="shared" si="158"/>
        <v>87</v>
      </c>
      <c r="AD20" s="143">
        <f t="shared" si="158"/>
        <v>87</v>
      </c>
      <c r="AE20" s="143">
        <f t="shared" si="158"/>
        <v>87</v>
      </c>
      <c r="AF20" s="143">
        <f t="shared" si="158"/>
        <v>87</v>
      </c>
      <c r="AG20" s="143">
        <f t="shared" si="158"/>
        <v>87</v>
      </c>
      <c r="AH20" s="143">
        <f t="shared" si="158"/>
        <v>87</v>
      </c>
      <c r="AI20" s="143">
        <f t="shared" si="158"/>
        <v>87</v>
      </c>
      <c r="AJ20" s="143">
        <f t="shared" si="158"/>
        <v>87</v>
      </c>
      <c r="AK20" s="143">
        <f t="shared" si="158"/>
        <v>87</v>
      </c>
      <c r="AL20" s="143">
        <f t="shared" si="158"/>
        <v>87</v>
      </c>
      <c r="AM20" s="143">
        <f t="shared" si="158"/>
        <v>87</v>
      </c>
      <c r="AN20" s="143">
        <f t="shared" si="158"/>
        <v>87</v>
      </c>
      <c r="AO20" s="143">
        <f t="shared" si="158"/>
        <v>87</v>
      </c>
      <c r="AP20" s="143">
        <f t="shared" si="158"/>
        <v>87</v>
      </c>
      <c r="AQ20" s="143">
        <f t="shared" si="158"/>
        <v>87</v>
      </c>
      <c r="AR20" s="143">
        <f t="shared" si="158"/>
        <v>87</v>
      </c>
      <c r="AS20" s="143">
        <f t="shared" si="158"/>
        <v>87</v>
      </c>
      <c r="AT20" s="143">
        <f t="shared" si="158"/>
        <v>87</v>
      </c>
      <c r="AU20" s="143">
        <f t="shared" si="158"/>
        <v>87</v>
      </c>
      <c r="AV20" s="143">
        <f t="shared" si="158"/>
        <v>87</v>
      </c>
      <c r="AW20" s="143">
        <f t="shared" si="158"/>
        <v>87</v>
      </c>
      <c r="AX20" s="143">
        <f t="shared" si="158"/>
        <v>87</v>
      </c>
      <c r="AY20" s="143">
        <f t="shared" si="158"/>
        <v>87</v>
      </c>
      <c r="AZ20" s="143">
        <f t="shared" si="158"/>
        <v>87</v>
      </c>
      <c r="BA20" s="143">
        <f t="shared" si="158"/>
        <v>87</v>
      </c>
      <c r="BB20" s="143">
        <f t="shared" si="158"/>
        <v>87</v>
      </c>
      <c r="BC20" s="143">
        <f>$C$20</f>
        <v>87</v>
      </c>
      <c r="BD20" s="143">
        <f t="shared" ref="BD20:CG20" si="159">$C$20</f>
        <v>87</v>
      </c>
      <c r="BE20" s="143">
        <f t="shared" si="159"/>
        <v>87</v>
      </c>
      <c r="BF20" s="143">
        <f t="shared" si="159"/>
        <v>87</v>
      </c>
      <c r="BG20" s="143">
        <f t="shared" si="159"/>
        <v>87</v>
      </c>
      <c r="BH20" s="143">
        <f t="shared" si="159"/>
        <v>87</v>
      </c>
      <c r="BI20" s="143">
        <f t="shared" si="159"/>
        <v>87</v>
      </c>
      <c r="BJ20" s="143">
        <f t="shared" si="159"/>
        <v>87</v>
      </c>
      <c r="BK20" s="143">
        <f t="shared" si="159"/>
        <v>87</v>
      </c>
      <c r="BL20" s="143">
        <f t="shared" si="159"/>
        <v>87</v>
      </c>
      <c r="BM20" s="143">
        <f t="shared" si="159"/>
        <v>87</v>
      </c>
      <c r="BN20" s="143">
        <f t="shared" si="159"/>
        <v>87</v>
      </c>
      <c r="BO20" s="143">
        <f t="shared" si="159"/>
        <v>87</v>
      </c>
      <c r="BP20" s="143">
        <f t="shared" si="159"/>
        <v>87</v>
      </c>
      <c r="BQ20" s="143">
        <f t="shared" si="159"/>
        <v>87</v>
      </c>
      <c r="BR20" s="143">
        <f t="shared" si="159"/>
        <v>87</v>
      </c>
      <c r="BS20" s="143">
        <f t="shared" si="159"/>
        <v>87</v>
      </c>
      <c r="BT20" s="143">
        <f t="shared" si="159"/>
        <v>87</v>
      </c>
      <c r="BU20" s="143">
        <f t="shared" si="159"/>
        <v>87</v>
      </c>
      <c r="BV20" s="143">
        <f t="shared" si="159"/>
        <v>87</v>
      </c>
      <c r="BW20" s="143">
        <f t="shared" si="159"/>
        <v>87</v>
      </c>
      <c r="BX20" s="143">
        <f t="shared" si="159"/>
        <v>87</v>
      </c>
      <c r="BY20" s="143">
        <f t="shared" si="159"/>
        <v>87</v>
      </c>
      <c r="BZ20" s="143">
        <f t="shared" si="159"/>
        <v>87</v>
      </c>
      <c r="CA20" s="143">
        <f t="shared" si="159"/>
        <v>87</v>
      </c>
      <c r="CB20" s="143">
        <f t="shared" si="159"/>
        <v>87</v>
      </c>
      <c r="CC20" s="143">
        <f t="shared" si="159"/>
        <v>87</v>
      </c>
      <c r="CD20" s="143">
        <f t="shared" si="159"/>
        <v>87</v>
      </c>
      <c r="CE20" s="143">
        <f t="shared" si="159"/>
        <v>87</v>
      </c>
      <c r="CF20" s="143">
        <f t="shared" si="159"/>
        <v>87</v>
      </c>
      <c r="CG20" s="143">
        <f t="shared" si="159"/>
        <v>87</v>
      </c>
    </row>
    <row r="21" spans="2:86" x14ac:dyDescent="0.15">
      <c r="B21" s="143" t="s">
        <v>62</v>
      </c>
      <c r="C21" s="143">
        <f>SUM(E21:J21)</f>
        <v>6</v>
      </c>
      <c r="D21" s="143"/>
      <c r="E21" s="143">
        <v>0</v>
      </c>
      <c r="F21" s="143">
        <v>0</v>
      </c>
      <c r="G21" s="143"/>
      <c r="H21" s="143">
        <v>1</v>
      </c>
      <c r="I21" s="143">
        <v>2</v>
      </c>
      <c r="J21" s="143">
        <v>3</v>
      </c>
      <c r="K21" s="145"/>
      <c r="L21" s="143" t="s">
        <v>62</v>
      </c>
      <c r="M21" s="143">
        <f>$C$21</f>
        <v>6</v>
      </c>
      <c r="N21" s="143">
        <f t="shared" ref="N21:BB21" si="160">$C$21</f>
        <v>6</v>
      </c>
      <c r="O21" s="143">
        <f t="shared" si="160"/>
        <v>6</v>
      </c>
      <c r="P21" s="143">
        <f t="shared" si="160"/>
        <v>6</v>
      </c>
      <c r="Q21" s="143">
        <f t="shared" si="160"/>
        <v>6</v>
      </c>
      <c r="R21" s="143">
        <f t="shared" si="160"/>
        <v>6</v>
      </c>
      <c r="S21" s="143">
        <f t="shared" si="160"/>
        <v>6</v>
      </c>
      <c r="T21" s="143">
        <f t="shared" si="160"/>
        <v>6</v>
      </c>
      <c r="U21" s="143">
        <f t="shared" si="160"/>
        <v>6</v>
      </c>
      <c r="V21" s="143">
        <f t="shared" si="160"/>
        <v>6</v>
      </c>
      <c r="W21" s="143">
        <f t="shared" si="160"/>
        <v>6</v>
      </c>
      <c r="X21" s="143">
        <f t="shared" si="160"/>
        <v>6</v>
      </c>
      <c r="Y21" s="143">
        <f t="shared" si="160"/>
        <v>6</v>
      </c>
      <c r="Z21" s="143">
        <f t="shared" si="160"/>
        <v>6</v>
      </c>
      <c r="AA21" s="143">
        <f t="shared" si="160"/>
        <v>6</v>
      </c>
      <c r="AB21" s="143">
        <f t="shared" si="160"/>
        <v>6</v>
      </c>
      <c r="AC21" s="143">
        <f t="shared" si="160"/>
        <v>6</v>
      </c>
      <c r="AD21" s="143">
        <f t="shared" si="160"/>
        <v>6</v>
      </c>
      <c r="AE21" s="143">
        <f t="shared" si="160"/>
        <v>6</v>
      </c>
      <c r="AF21" s="143">
        <f t="shared" si="160"/>
        <v>6</v>
      </c>
      <c r="AG21" s="143">
        <f t="shared" si="160"/>
        <v>6</v>
      </c>
      <c r="AH21" s="143">
        <f t="shared" si="160"/>
        <v>6</v>
      </c>
      <c r="AI21" s="143">
        <f t="shared" si="160"/>
        <v>6</v>
      </c>
      <c r="AJ21" s="143">
        <f t="shared" si="160"/>
        <v>6</v>
      </c>
      <c r="AK21" s="143">
        <f t="shared" si="160"/>
        <v>6</v>
      </c>
      <c r="AL21" s="143">
        <f t="shared" si="160"/>
        <v>6</v>
      </c>
      <c r="AM21" s="143">
        <f t="shared" si="160"/>
        <v>6</v>
      </c>
      <c r="AN21" s="143">
        <f t="shared" si="160"/>
        <v>6</v>
      </c>
      <c r="AO21" s="143">
        <f t="shared" si="160"/>
        <v>6</v>
      </c>
      <c r="AP21" s="143">
        <f t="shared" si="160"/>
        <v>6</v>
      </c>
      <c r="AQ21" s="143">
        <f t="shared" si="160"/>
        <v>6</v>
      </c>
      <c r="AR21" s="143">
        <f t="shared" si="160"/>
        <v>6</v>
      </c>
      <c r="AS21" s="143">
        <f t="shared" si="160"/>
        <v>6</v>
      </c>
      <c r="AT21" s="143">
        <f t="shared" si="160"/>
        <v>6</v>
      </c>
      <c r="AU21" s="143">
        <f t="shared" si="160"/>
        <v>6</v>
      </c>
      <c r="AV21" s="143">
        <f t="shared" si="160"/>
        <v>6</v>
      </c>
      <c r="AW21" s="143">
        <f t="shared" si="160"/>
        <v>6</v>
      </c>
      <c r="AX21" s="143">
        <f t="shared" si="160"/>
        <v>6</v>
      </c>
      <c r="AY21" s="143">
        <f t="shared" si="160"/>
        <v>6</v>
      </c>
      <c r="AZ21" s="143">
        <f t="shared" si="160"/>
        <v>6</v>
      </c>
      <c r="BA21" s="143">
        <f t="shared" si="160"/>
        <v>6</v>
      </c>
      <c r="BB21" s="143">
        <f t="shared" si="160"/>
        <v>6</v>
      </c>
      <c r="BC21" s="143">
        <f>$C$21</f>
        <v>6</v>
      </c>
      <c r="BD21" s="143">
        <f t="shared" ref="BD21:CG21" si="161">$C$21</f>
        <v>6</v>
      </c>
      <c r="BE21" s="143">
        <f t="shared" si="161"/>
        <v>6</v>
      </c>
      <c r="BF21" s="143">
        <f t="shared" si="161"/>
        <v>6</v>
      </c>
      <c r="BG21" s="143">
        <f t="shared" si="161"/>
        <v>6</v>
      </c>
      <c r="BH21" s="143">
        <f t="shared" si="161"/>
        <v>6</v>
      </c>
      <c r="BI21" s="143">
        <f t="shared" si="161"/>
        <v>6</v>
      </c>
      <c r="BJ21" s="143">
        <f t="shared" si="161"/>
        <v>6</v>
      </c>
      <c r="BK21" s="143">
        <f t="shared" si="161"/>
        <v>6</v>
      </c>
      <c r="BL21" s="143">
        <f t="shared" si="161"/>
        <v>6</v>
      </c>
      <c r="BM21" s="143">
        <f t="shared" si="161"/>
        <v>6</v>
      </c>
      <c r="BN21" s="143">
        <f t="shared" si="161"/>
        <v>6</v>
      </c>
      <c r="BO21" s="143">
        <f t="shared" si="161"/>
        <v>6</v>
      </c>
      <c r="BP21" s="143">
        <f t="shared" si="161"/>
        <v>6</v>
      </c>
      <c r="BQ21" s="143">
        <f t="shared" si="161"/>
        <v>6</v>
      </c>
      <c r="BR21" s="143">
        <f t="shared" si="161"/>
        <v>6</v>
      </c>
      <c r="BS21" s="143">
        <f t="shared" si="161"/>
        <v>6</v>
      </c>
      <c r="BT21" s="143">
        <f t="shared" si="161"/>
        <v>6</v>
      </c>
      <c r="BU21" s="143">
        <f t="shared" si="161"/>
        <v>6</v>
      </c>
      <c r="BV21" s="143">
        <f t="shared" si="161"/>
        <v>6</v>
      </c>
      <c r="BW21" s="143">
        <f t="shared" si="161"/>
        <v>6</v>
      </c>
      <c r="BX21" s="143">
        <f t="shared" si="161"/>
        <v>6</v>
      </c>
      <c r="BY21" s="143">
        <f t="shared" si="161"/>
        <v>6</v>
      </c>
      <c r="BZ21" s="143">
        <f t="shared" si="161"/>
        <v>6</v>
      </c>
      <c r="CA21" s="143">
        <f t="shared" si="161"/>
        <v>6</v>
      </c>
      <c r="CB21" s="143">
        <f t="shared" si="161"/>
        <v>6</v>
      </c>
      <c r="CC21" s="143">
        <f t="shared" si="161"/>
        <v>6</v>
      </c>
      <c r="CD21" s="143">
        <f t="shared" si="161"/>
        <v>6</v>
      </c>
      <c r="CE21" s="143">
        <f t="shared" si="161"/>
        <v>6</v>
      </c>
      <c r="CF21" s="143">
        <f t="shared" si="161"/>
        <v>6</v>
      </c>
      <c r="CG21" s="143">
        <f t="shared" si="161"/>
        <v>6</v>
      </c>
    </row>
    <row r="23" spans="2:86" x14ac:dyDescent="0.15">
      <c r="L23" s="164" t="s">
        <v>46</v>
      </c>
      <c r="M23" s="164">
        <f>IF($E$26=1,M19+M33,M19)</f>
        <v>117</v>
      </c>
      <c r="N23" s="164">
        <f t="shared" ref="N23:BY23" si="162">IF($E$26=1,N19+N33,N19)</f>
        <v>117</v>
      </c>
      <c r="O23" s="164">
        <f t="shared" si="162"/>
        <v>117</v>
      </c>
      <c r="P23" s="164">
        <f t="shared" si="162"/>
        <v>117</v>
      </c>
      <c r="Q23" s="164">
        <f t="shared" si="162"/>
        <v>117</v>
      </c>
      <c r="R23" s="164">
        <f t="shared" si="162"/>
        <v>117</v>
      </c>
      <c r="S23" s="164">
        <f t="shared" si="162"/>
        <v>117</v>
      </c>
      <c r="T23" s="164">
        <f t="shared" si="162"/>
        <v>117</v>
      </c>
      <c r="U23" s="164">
        <f t="shared" si="162"/>
        <v>117</v>
      </c>
      <c r="V23" s="164">
        <f t="shared" si="162"/>
        <v>117</v>
      </c>
      <c r="W23" s="164">
        <f t="shared" si="162"/>
        <v>117</v>
      </c>
      <c r="X23" s="164">
        <f t="shared" si="162"/>
        <v>117</v>
      </c>
      <c r="Y23" s="164">
        <f t="shared" si="162"/>
        <v>117</v>
      </c>
      <c r="Z23" s="164">
        <f t="shared" si="162"/>
        <v>117</v>
      </c>
      <c r="AA23" s="164">
        <f t="shared" si="162"/>
        <v>117</v>
      </c>
      <c r="AB23" s="164">
        <f t="shared" si="162"/>
        <v>117</v>
      </c>
      <c r="AC23" s="164">
        <f t="shared" si="162"/>
        <v>117</v>
      </c>
      <c r="AD23" s="164">
        <f t="shared" si="162"/>
        <v>117</v>
      </c>
      <c r="AE23" s="164">
        <f t="shared" si="162"/>
        <v>117</v>
      </c>
      <c r="AF23" s="164">
        <f t="shared" si="162"/>
        <v>117</v>
      </c>
      <c r="AG23" s="164">
        <f t="shared" si="162"/>
        <v>117</v>
      </c>
      <c r="AH23" s="164">
        <f t="shared" si="162"/>
        <v>117</v>
      </c>
      <c r="AI23" s="164">
        <f t="shared" si="162"/>
        <v>117</v>
      </c>
      <c r="AJ23" s="164">
        <f t="shared" si="162"/>
        <v>117</v>
      </c>
      <c r="AK23" s="164">
        <f t="shared" si="162"/>
        <v>117</v>
      </c>
      <c r="AL23" s="164">
        <f t="shared" si="162"/>
        <v>117</v>
      </c>
      <c r="AM23" s="164">
        <f t="shared" si="162"/>
        <v>117</v>
      </c>
      <c r="AN23" s="164">
        <f t="shared" si="162"/>
        <v>117</v>
      </c>
      <c r="AO23" s="164">
        <f t="shared" si="162"/>
        <v>117</v>
      </c>
      <c r="AP23" s="164">
        <f t="shared" si="162"/>
        <v>117</v>
      </c>
      <c r="AQ23" s="164">
        <f t="shared" si="162"/>
        <v>117</v>
      </c>
      <c r="AR23" s="164">
        <f t="shared" si="162"/>
        <v>117</v>
      </c>
      <c r="AS23" s="164">
        <f t="shared" si="162"/>
        <v>117</v>
      </c>
      <c r="AT23" s="164">
        <f t="shared" si="162"/>
        <v>117</v>
      </c>
      <c r="AU23" s="164">
        <f t="shared" si="162"/>
        <v>117</v>
      </c>
      <c r="AV23" s="164">
        <f t="shared" si="162"/>
        <v>117</v>
      </c>
      <c r="AW23" s="164">
        <f t="shared" si="162"/>
        <v>117</v>
      </c>
      <c r="AX23" s="164">
        <f t="shared" si="162"/>
        <v>117</v>
      </c>
      <c r="AY23" s="164">
        <f t="shared" si="162"/>
        <v>117</v>
      </c>
      <c r="AZ23" s="164">
        <f t="shared" si="162"/>
        <v>117</v>
      </c>
      <c r="BA23" s="164">
        <f t="shared" si="162"/>
        <v>117</v>
      </c>
      <c r="BB23" s="164">
        <f t="shared" si="162"/>
        <v>117</v>
      </c>
      <c r="BC23" s="164">
        <f t="shared" si="162"/>
        <v>25</v>
      </c>
      <c r="BD23" s="164">
        <f t="shared" si="162"/>
        <v>25</v>
      </c>
      <c r="BE23" s="164">
        <f t="shared" si="162"/>
        <v>25</v>
      </c>
      <c r="BF23" s="164">
        <f t="shared" si="162"/>
        <v>25</v>
      </c>
      <c r="BG23" s="164">
        <f t="shared" si="162"/>
        <v>25</v>
      </c>
      <c r="BH23" s="164">
        <f t="shared" si="162"/>
        <v>25</v>
      </c>
      <c r="BI23" s="164">
        <f t="shared" si="162"/>
        <v>25</v>
      </c>
      <c r="BJ23" s="164">
        <f t="shared" si="162"/>
        <v>25</v>
      </c>
      <c r="BK23" s="164">
        <f t="shared" si="162"/>
        <v>25</v>
      </c>
      <c r="BL23" s="164">
        <f t="shared" si="162"/>
        <v>25</v>
      </c>
      <c r="BM23" s="164">
        <f t="shared" si="162"/>
        <v>25</v>
      </c>
      <c r="BN23" s="164">
        <f t="shared" si="162"/>
        <v>25</v>
      </c>
      <c r="BO23" s="164">
        <f t="shared" si="162"/>
        <v>25</v>
      </c>
      <c r="BP23" s="164">
        <f t="shared" si="162"/>
        <v>25</v>
      </c>
      <c r="BQ23" s="164">
        <f t="shared" si="162"/>
        <v>25</v>
      </c>
      <c r="BR23" s="164">
        <f t="shared" si="162"/>
        <v>25</v>
      </c>
      <c r="BS23" s="164">
        <f t="shared" si="162"/>
        <v>25</v>
      </c>
      <c r="BT23" s="164">
        <f t="shared" si="162"/>
        <v>25</v>
      </c>
      <c r="BU23" s="164">
        <f t="shared" si="162"/>
        <v>25</v>
      </c>
      <c r="BV23" s="164">
        <f t="shared" si="162"/>
        <v>25</v>
      </c>
      <c r="BW23" s="164">
        <f t="shared" si="162"/>
        <v>25</v>
      </c>
      <c r="BX23" s="164">
        <f t="shared" si="162"/>
        <v>25</v>
      </c>
      <c r="BY23" s="164">
        <f t="shared" si="162"/>
        <v>25</v>
      </c>
      <c r="BZ23" s="164">
        <f t="shared" ref="BZ23:CG23" si="163">IF($E$26=1,BZ19+BZ33,BZ19)</f>
        <v>25</v>
      </c>
      <c r="CA23" s="164">
        <f t="shared" si="163"/>
        <v>25</v>
      </c>
      <c r="CB23" s="164">
        <f t="shared" si="163"/>
        <v>25</v>
      </c>
      <c r="CC23" s="164">
        <f t="shared" si="163"/>
        <v>25</v>
      </c>
      <c r="CD23" s="164">
        <f t="shared" si="163"/>
        <v>25</v>
      </c>
      <c r="CE23" s="164">
        <f t="shared" si="163"/>
        <v>25</v>
      </c>
      <c r="CF23" s="164">
        <f t="shared" si="163"/>
        <v>25</v>
      </c>
      <c r="CG23" s="164">
        <f t="shared" si="163"/>
        <v>25</v>
      </c>
      <c r="CH23" s="163">
        <f t="shared" ref="CH23:CH25" si="164">SUM(M23:CG23)</f>
        <v>5689</v>
      </c>
    </row>
    <row r="24" spans="2:86" x14ac:dyDescent="0.15">
      <c r="L24" s="164" t="s">
        <v>61</v>
      </c>
      <c r="M24" s="164">
        <f>IF($E$26=1,M20+M34,M20)</f>
        <v>87</v>
      </c>
      <c r="N24" s="164">
        <f t="shared" ref="N24:BY24" si="165">IF($E$26=1,N20+N34,N20)</f>
        <v>87</v>
      </c>
      <c r="O24" s="164">
        <f t="shared" si="165"/>
        <v>87</v>
      </c>
      <c r="P24" s="164">
        <f t="shared" si="165"/>
        <v>87</v>
      </c>
      <c r="Q24" s="164">
        <f t="shared" si="165"/>
        <v>87</v>
      </c>
      <c r="R24" s="164">
        <f t="shared" si="165"/>
        <v>87</v>
      </c>
      <c r="S24" s="164">
        <f t="shared" si="165"/>
        <v>87</v>
      </c>
      <c r="T24" s="164">
        <f t="shared" si="165"/>
        <v>87</v>
      </c>
      <c r="U24" s="164">
        <f t="shared" si="165"/>
        <v>87</v>
      </c>
      <c r="V24" s="164">
        <f t="shared" si="165"/>
        <v>87</v>
      </c>
      <c r="W24" s="164">
        <f t="shared" si="165"/>
        <v>87</v>
      </c>
      <c r="X24" s="164">
        <f t="shared" si="165"/>
        <v>87</v>
      </c>
      <c r="Y24" s="164">
        <f t="shared" si="165"/>
        <v>87</v>
      </c>
      <c r="Z24" s="164">
        <f t="shared" si="165"/>
        <v>87</v>
      </c>
      <c r="AA24" s="164">
        <f t="shared" si="165"/>
        <v>87</v>
      </c>
      <c r="AB24" s="164">
        <f t="shared" si="165"/>
        <v>87</v>
      </c>
      <c r="AC24" s="164">
        <f t="shared" si="165"/>
        <v>87</v>
      </c>
      <c r="AD24" s="164">
        <f t="shared" si="165"/>
        <v>87</v>
      </c>
      <c r="AE24" s="164">
        <f t="shared" si="165"/>
        <v>87</v>
      </c>
      <c r="AF24" s="164">
        <f t="shared" si="165"/>
        <v>87</v>
      </c>
      <c r="AG24" s="164">
        <f t="shared" si="165"/>
        <v>87</v>
      </c>
      <c r="AH24" s="164">
        <f t="shared" si="165"/>
        <v>87</v>
      </c>
      <c r="AI24" s="164">
        <f t="shared" si="165"/>
        <v>87</v>
      </c>
      <c r="AJ24" s="164">
        <f t="shared" si="165"/>
        <v>87</v>
      </c>
      <c r="AK24" s="164">
        <f t="shared" si="165"/>
        <v>87</v>
      </c>
      <c r="AL24" s="164">
        <f t="shared" si="165"/>
        <v>87</v>
      </c>
      <c r="AM24" s="164">
        <f t="shared" si="165"/>
        <v>87</v>
      </c>
      <c r="AN24" s="164">
        <f t="shared" si="165"/>
        <v>87</v>
      </c>
      <c r="AO24" s="164">
        <f t="shared" si="165"/>
        <v>87</v>
      </c>
      <c r="AP24" s="164">
        <f t="shared" si="165"/>
        <v>87</v>
      </c>
      <c r="AQ24" s="164">
        <f t="shared" si="165"/>
        <v>87</v>
      </c>
      <c r="AR24" s="164">
        <f t="shared" si="165"/>
        <v>87</v>
      </c>
      <c r="AS24" s="164">
        <f t="shared" si="165"/>
        <v>87</v>
      </c>
      <c r="AT24" s="164">
        <f t="shared" si="165"/>
        <v>87</v>
      </c>
      <c r="AU24" s="164">
        <f t="shared" si="165"/>
        <v>87</v>
      </c>
      <c r="AV24" s="164">
        <f t="shared" si="165"/>
        <v>87</v>
      </c>
      <c r="AW24" s="164">
        <f t="shared" si="165"/>
        <v>87</v>
      </c>
      <c r="AX24" s="164">
        <f t="shared" si="165"/>
        <v>87</v>
      </c>
      <c r="AY24" s="164">
        <f t="shared" si="165"/>
        <v>87</v>
      </c>
      <c r="AZ24" s="164">
        <f t="shared" si="165"/>
        <v>87</v>
      </c>
      <c r="BA24" s="164">
        <f t="shared" si="165"/>
        <v>87</v>
      </c>
      <c r="BB24" s="164">
        <f t="shared" si="165"/>
        <v>87</v>
      </c>
      <c r="BC24" s="164">
        <f t="shared" si="165"/>
        <v>87</v>
      </c>
      <c r="BD24" s="164">
        <f t="shared" si="165"/>
        <v>87</v>
      </c>
      <c r="BE24" s="164">
        <f t="shared" si="165"/>
        <v>87</v>
      </c>
      <c r="BF24" s="164">
        <f t="shared" si="165"/>
        <v>87</v>
      </c>
      <c r="BG24" s="164">
        <f t="shared" si="165"/>
        <v>87</v>
      </c>
      <c r="BH24" s="164">
        <f t="shared" si="165"/>
        <v>87</v>
      </c>
      <c r="BI24" s="164">
        <f t="shared" si="165"/>
        <v>87</v>
      </c>
      <c r="BJ24" s="164">
        <f t="shared" si="165"/>
        <v>87</v>
      </c>
      <c r="BK24" s="164">
        <f t="shared" si="165"/>
        <v>87</v>
      </c>
      <c r="BL24" s="164">
        <f t="shared" si="165"/>
        <v>87</v>
      </c>
      <c r="BM24" s="164">
        <f t="shared" si="165"/>
        <v>87</v>
      </c>
      <c r="BN24" s="164">
        <f t="shared" si="165"/>
        <v>87</v>
      </c>
      <c r="BO24" s="164">
        <f t="shared" si="165"/>
        <v>87</v>
      </c>
      <c r="BP24" s="164">
        <f t="shared" si="165"/>
        <v>87</v>
      </c>
      <c r="BQ24" s="164">
        <f t="shared" si="165"/>
        <v>87</v>
      </c>
      <c r="BR24" s="164">
        <f t="shared" si="165"/>
        <v>87</v>
      </c>
      <c r="BS24" s="164">
        <f t="shared" si="165"/>
        <v>87</v>
      </c>
      <c r="BT24" s="164">
        <f t="shared" si="165"/>
        <v>87</v>
      </c>
      <c r="BU24" s="164">
        <f t="shared" si="165"/>
        <v>87</v>
      </c>
      <c r="BV24" s="164">
        <f t="shared" si="165"/>
        <v>87</v>
      </c>
      <c r="BW24" s="164">
        <f t="shared" si="165"/>
        <v>87</v>
      </c>
      <c r="BX24" s="164">
        <f t="shared" si="165"/>
        <v>87</v>
      </c>
      <c r="BY24" s="164">
        <f t="shared" si="165"/>
        <v>87</v>
      </c>
      <c r="BZ24" s="164">
        <f t="shared" ref="BZ24:CG24" si="166">IF($E$26=1,BZ20+BZ34,BZ20)</f>
        <v>87</v>
      </c>
      <c r="CA24" s="164">
        <f t="shared" si="166"/>
        <v>87</v>
      </c>
      <c r="CB24" s="164">
        <f t="shared" si="166"/>
        <v>87</v>
      </c>
      <c r="CC24" s="164">
        <f t="shared" si="166"/>
        <v>87</v>
      </c>
      <c r="CD24" s="164">
        <f t="shared" si="166"/>
        <v>87</v>
      </c>
      <c r="CE24" s="164">
        <f t="shared" si="166"/>
        <v>87</v>
      </c>
      <c r="CF24" s="164">
        <f t="shared" si="166"/>
        <v>87</v>
      </c>
      <c r="CG24" s="164">
        <f t="shared" si="166"/>
        <v>87</v>
      </c>
      <c r="CH24" s="163">
        <f t="shared" si="164"/>
        <v>6351</v>
      </c>
    </row>
    <row r="25" spans="2:86" x14ac:dyDescent="0.15">
      <c r="L25" s="164" t="s">
        <v>62</v>
      </c>
      <c r="M25" s="164">
        <f>IF($E$26=1,M21+M35,M21)</f>
        <v>6</v>
      </c>
      <c r="N25" s="164">
        <f t="shared" ref="N25:BY25" si="167">IF($E$26=1,N21+N35,N21)</f>
        <v>6</v>
      </c>
      <c r="O25" s="164">
        <f t="shared" si="167"/>
        <v>6</v>
      </c>
      <c r="P25" s="164">
        <f t="shared" si="167"/>
        <v>6</v>
      </c>
      <c r="Q25" s="164">
        <f t="shared" si="167"/>
        <v>6</v>
      </c>
      <c r="R25" s="164">
        <f t="shared" si="167"/>
        <v>6</v>
      </c>
      <c r="S25" s="164">
        <f t="shared" si="167"/>
        <v>6</v>
      </c>
      <c r="T25" s="164">
        <f t="shared" si="167"/>
        <v>6</v>
      </c>
      <c r="U25" s="164">
        <f t="shared" si="167"/>
        <v>6</v>
      </c>
      <c r="V25" s="164">
        <f t="shared" si="167"/>
        <v>6</v>
      </c>
      <c r="W25" s="164">
        <f t="shared" si="167"/>
        <v>6</v>
      </c>
      <c r="X25" s="164">
        <f t="shared" si="167"/>
        <v>6</v>
      </c>
      <c r="Y25" s="164">
        <f t="shared" si="167"/>
        <v>6</v>
      </c>
      <c r="Z25" s="164">
        <f t="shared" si="167"/>
        <v>6</v>
      </c>
      <c r="AA25" s="164">
        <f t="shared" si="167"/>
        <v>6</v>
      </c>
      <c r="AB25" s="164">
        <f t="shared" si="167"/>
        <v>6</v>
      </c>
      <c r="AC25" s="164">
        <f t="shared" si="167"/>
        <v>6</v>
      </c>
      <c r="AD25" s="164">
        <f t="shared" si="167"/>
        <v>6</v>
      </c>
      <c r="AE25" s="164">
        <f t="shared" si="167"/>
        <v>6</v>
      </c>
      <c r="AF25" s="164">
        <f t="shared" si="167"/>
        <v>6</v>
      </c>
      <c r="AG25" s="164">
        <f t="shared" si="167"/>
        <v>6</v>
      </c>
      <c r="AH25" s="164">
        <f t="shared" si="167"/>
        <v>6</v>
      </c>
      <c r="AI25" s="164">
        <f t="shared" si="167"/>
        <v>6</v>
      </c>
      <c r="AJ25" s="164">
        <f t="shared" si="167"/>
        <v>6</v>
      </c>
      <c r="AK25" s="164">
        <f t="shared" si="167"/>
        <v>6</v>
      </c>
      <c r="AL25" s="164">
        <f t="shared" si="167"/>
        <v>6</v>
      </c>
      <c r="AM25" s="164">
        <f t="shared" si="167"/>
        <v>6</v>
      </c>
      <c r="AN25" s="164">
        <f t="shared" si="167"/>
        <v>6</v>
      </c>
      <c r="AO25" s="164">
        <f t="shared" si="167"/>
        <v>6</v>
      </c>
      <c r="AP25" s="164">
        <f t="shared" si="167"/>
        <v>6</v>
      </c>
      <c r="AQ25" s="164">
        <f t="shared" si="167"/>
        <v>6</v>
      </c>
      <c r="AR25" s="164">
        <f t="shared" si="167"/>
        <v>6</v>
      </c>
      <c r="AS25" s="164">
        <f t="shared" si="167"/>
        <v>6</v>
      </c>
      <c r="AT25" s="164">
        <f t="shared" si="167"/>
        <v>6</v>
      </c>
      <c r="AU25" s="164">
        <f t="shared" si="167"/>
        <v>6</v>
      </c>
      <c r="AV25" s="164">
        <f t="shared" si="167"/>
        <v>6</v>
      </c>
      <c r="AW25" s="164">
        <f t="shared" si="167"/>
        <v>6</v>
      </c>
      <c r="AX25" s="164">
        <f t="shared" si="167"/>
        <v>6</v>
      </c>
      <c r="AY25" s="164">
        <f t="shared" si="167"/>
        <v>6</v>
      </c>
      <c r="AZ25" s="164">
        <f t="shared" si="167"/>
        <v>6</v>
      </c>
      <c r="BA25" s="164">
        <f t="shared" si="167"/>
        <v>6</v>
      </c>
      <c r="BB25" s="164">
        <f t="shared" si="167"/>
        <v>6</v>
      </c>
      <c r="BC25" s="164">
        <f t="shared" si="167"/>
        <v>6</v>
      </c>
      <c r="BD25" s="164">
        <f t="shared" si="167"/>
        <v>6</v>
      </c>
      <c r="BE25" s="164">
        <f t="shared" si="167"/>
        <v>6</v>
      </c>
      <c r="BF25" s="164">
        <f t="shared" si="167"/>
        <v>6</v>
      </c>
      <c r="BG25" s="164">
        <f t="shared" si="167"/>
        <v>6</v>
      </c>
      <c r="BH25" s="164">
        <f t="shared" si="167"/>
        <v>6</v>
      </c>
      <c r="BI25" s="164">
        <f t="shared" si="167"/>
        <v>6</v>
      </c>
      <c r="BJ25" s="164">
        <f t="shared" si="167"/>
        <v>6</v>
      </c>
      <c r="BK25" s="164">
        <f t="shared" si="167"/>
        <v>6</v>
      </c>
      <c r="BL25" s="164">
        <f t="shared" si="167"/>
        <v>6</v>
      </c>
      <c r="BM25" s="164">
        <f t="shared" si="167"/>
        <v>6</v>
      </c>
      <c r="BN25" s="164">
        <f t="shared" si="167"/>
        <v>6</v>
      </c>
      <c r="BO25" s="164">
        <f t="shared" si="167"/>
        <v>6</v>
      </c>
      <c r="BP25" s="164">
        <f t="shared" si="167"/>
        <v>6</v>
      </c>
      <c r="BQ25" s="164">
        <f t="shared" si="167"/>
        <v>6</v>
      </c>
      <c r="BR25" s="164">
        <f t="shared" si="167"/>
        <v>6</v>
      </c>
      <c r="BS25" s="164">
        <f t="shared" si="167"/>
        <v>6</v>
      </c>
      <c r="BT25" s="164">
        <f t="shared" si="167"/>
        <v>6</v>
      </c>
      <c r="BU25" s="164">
        <f t="shared" si="167"/>
        <v>6</v>
      </c>
      <c r="BV25" s="164">
        <f t="shared" si="167"/>
        <v>6</v>
      </c>
      <c r="BW25" s="164">
        <f t="shared" si="167"/>
        <v>6</v>
      </c>
      <c r="BX25" s="164">
        <f t="shared" si="167"/>
        <v>6</v>
      </c>
      <c r="BY25" s="164">
        <f t="shared" si="167"/>
        <v>6</v>
      </c>
      <c r="BZ25" s="164">
        <f t="shared" ref="BZ25:CG25" si="168">IF($E$26=1,BZ21+BZ35,BZ21)</f>
        <v>6</v>
      </c>
      <c r="CA25" s="164">
        <f t="shared" si="168"/>
        <v>6</v>
      </c>
      <c r="CB25" s="164">
        <f t="shared" si="168"/>
        <v>6</v>
      </c>
      <c r="CC25" s="164">
        <f t="shared" si="168"/>
        <v>6</v>
      </c>
      <c r="CD25" s="164">
        <f t="shared" si="168"/>
        <v>6</v>
      </c>
      <c r="CE25" s="164">
        <f t="shared" si="168"/>
        <v>6</v>
      </c>
      <c r="CF25" s="164">
        <f t="shared" si="168"/>
        <v>6</v>
      </c>
      <c r="CG25" s="164">
        <f t="shared" si="168"/>
        <v>6</v>
      </c>
      <c r="CH25" s="163">
        <f t="shared" si="164"/>
        <v>438</v>
      </c>
    </row>
    <row r="26" spans="2:86" x14ac:dyDescent="0.15">
      <c r="B26" t="s">
        <v>129</v>
      </c>
      <c r="E26" s="162">
        <f>IF(年収!BX7&gt;=90,1,0)</f>
        <v>0</v>
      </c>
      <c r="CH26" s="163"/>
    </row>
    <row r="27" spans="2:86" ht="24" x14ac:dyDescent="0.15">
      <c r="B27" s="164"/>
      <c r="C27" s="164" t="s">
        <v>41</v>
      </c>
      <c r="D27" s="165" t="s">
        <v>81</v>
      </c>
      <c r="E27" s="164" t="s">
        <v>66</v>
      </c>
      <c r="F27" s="164" t="s">
        <v>67</v>
      </c>
      <c r="G27" s="164" t="s">
        <v>75</v>
      </c>
      <c r="H27" s="164" t="s">
        <v>68</v>
      </c>
      <c r="I27" s="164" t="s">
        <v>69</v>
      </c>
      <c r="J27" s="164" t="s">
        <v>70</v>
      </c>
      <c r="L27" s="164" t="s">
        <v>80</v>
      </c>
      <c r="M27" s="164">
        <v>18</v>
      </c>
      <c r="N27" s="164">
        <f>M27+1</f>
        <v>19</v>
      </c>
      <c r="O27" s="164">
        <f t="shared" ref="O27:BZ27" si="169">N27+1</f>
        <v>20</v>
      </c>
      <c r="P27" s="164">
        <f t="shared" si="169"/>
        <v>21</v>
      </c>
      <c r="Q27" s="164">
        <f t="shared" si="169"/>
        <v>22</v>
      </c>
      <c r="R27" s="164">
        <f t="shared" si="169"/>
        <v>23</v>
      </c>
      <c r="S27" s="164">
        <f t="shared" si="169"/>
        <v>24</v>
      </c>
      <c r="T27" s="164">
        <f t="shared" si="169"/>
        <v>25</v>
      </c>
      <c r="U27" s="164">
        <f t="shared" si="169"/>
        <v>26</v>
      </c>
      <c r="V27" s="164">
        <f t="shared" si="169"/>
        <v>27</v>
      </c>
      <c r="W27" s="164">
        <f t="shared" si="169"/>
        <v>28</v>
      </c>
      <c r="X27" s="164">
        <f t="shared" si="169"/>
        <v>29</v>
      </c>
      <c r="Y27" s="164">
        <f t="shared" si="169"/>
        <v>30</v>
      </c>
      <c r="Z27" s="164">
        <f t="shared" si="169"/>
        <v>31</v>
      </c>
      <c r="AA27" s="164">
        <f t="shared" si="169"/>
        <v>32</v>
      </c>
      <c r="AB27" s="164">
        <f t="shared" si="169"/>
        <v>33</v>
      </c>
      <c r="AC27" s="164">
        <f t="shared" si="169"/>
        <v>34</v>
      </c>
      <c r="AD27" s="164">
        <f t="shared" si="169"/>
        <v>35</v>
      </c>
      <c r="AE27" s="164">
        <f t="shared" si="169"/>
        <v>36</v>
      </c>
      <c r="AF27" s="164">
        <f t="shared" si="169"/>
        <v>37</v>
      </c>
      <c r="AG27" s="164">
        <f t="shared" si="169"/>
        <v>38</v>
      </c>
      <c r="AH27" s="164">
        <f t="shared" si="169"/>
        <v>39</v>
      </c>
      <c r="AI27" s="164">
        <f t="shared" si="169"/>
        <v>40</v>
      </c>
      <c r="AJ27" s="164">
        <f t="shared" si="169"/>
        <v>41</v>
      </c>
      <c r="AK27" s="164">
        <f t="shared" si="169"/>
        <v>42</v>
      </c>
      <c r="AL27" s="164">
        <f t="shared" si="169"/>
        <v>43</v>
      </c>
      <c r="AM27" s="164">
        <f t="shared" si="169"/>
        <v>44</v>
      </c>
      <c r="AN27" s="164">
        <f t="shared" si="169"/>
        <v>45</v>
      </c>
      <c r="AO27" s="164">
        <f t="shared" si="169"/>
        <v>46</v>
      </c>
      <c r="AP27" s="164">
        <f t="shared" si="169"/>
        <v>47</v>
      </c>
      <c r="AQ27" s="164">
        <f t="shared" si="169"/>
        <v>48</v>
      </c>
      <c r="AR27" s="164">
        <f t="shared" si="169"/>
        <v>49</v>
      </c>
      <c r="AS27" s="164">
        <f t="shared" si="169"/>
        <v>50</v>
      </c>
      <c r="AT27" s="164">
        <f t="shared" si="169"/>
        <v>51</v>
      </c>
      <c r="AU27" s="164">
        <f t="shared" si="169"/>
        <v>52</v>
      </c>
      <c r="AV27" s="164">
        <f t="shared" si="169"/>
        <v>53</v>
      </c>
      <c r="AW27" s="164">
        <f t="shared" si="169"/>
        <v>54</v>
      </c>
      <c r="AX27" s="164">
        <f t="shared" si="169"/>
        <v>55</v>
      </c>
      <c r="AY27" s="164">
        <f t="shared" si="169"/>
        <v>56</v>
      </c>
      <c r="AZ27" s="164">
        <f t="shared" si="169"/>
        <v>57</v>
      </c>
      <c r="BA27" s="164">
        <f t="shared" si="169"/>
        <v>58</v>
      </c>
      <c r="BB27" s="164">
        <f t="shared" si="169"/>
        <v>59</v>
      </c>
      <c r="BC27" s="164">
        <f t="shared" si="169"/>
        <v>60</v>
      </c>
      <c r="BD27" s="164">
        <f t="shared" si="169"/>
        <v>61</v>
      </c>
      <c r="BE27" s="164">
        <f t="shared" si="169"/>
        <v>62</v>
      </c>
      <c r="BF27" s="164">
        <f t="shared" si="169"/>
        <v>63</v>
      </c>
      <c r="BG27" s="164">
        <f t="shared" si="169"/>
        <v>64</v>
      </c>
      <c r="BH27" s="164">
        <f t="shared" si="169"/>
        <v>65</v>
      </c>
      <c r="BI27" s="164">
        <f t="shared" si="169"/>
        <v>66</v>
      </c>
      <c r="BJ27" s="164">
        <f t="shared" si="169"/>
        <v>67</v>
      </c>
      <c r="BK27" s="164">
        <f t="shared" si="169"/>
        <v>68</v>
      </c>
      <c r="BL27" s="164">
        <f t="shared" si="169"/>
        <v>69</v>
      </c>
      <c r="BM27" s="164">
        <f t="shared" si="169"/>
        <v>70</v>
      </c>
      <c r="BN27" s="164">
        <f t="shared" si="169"/>
        <v>71</v>
      </c>
      <c r="BO27" s="164">
        <f t="shared" si="169"/>
        <v>72</v>
      </c>
      <c r="BP27" s="164">
        <f t="shared" si="169"/>
        <v>73</v>
      </c>
      <c r="BQ27" s="164">
        <f t="shared" si="169"/>
        <v>74</v>
      </c>
      <c r="BR27" s="164">
        <f t="shared" si="169"/>
        <v>75</v>
      </c>
      <c r="BS27" s="164">
        <f t="shared" si="169"/>
        <v>76</v>
      </c>
      <c r="BT27" s="164">
        <f t="shared" si="169"/>
        <v>77</v>
      </c>
      <c r="BU27" s="164">
        <f t="shared" si="169"/>
        <v>78</v>
      </c>
      <c r="BV27" s="164">
        <f t="shared" si="169"/>
        <v>79</v>
      </c>
      <c r="BW27" s="164">
        <f t="shared" si="169"/>
        <v>80</v>
      </c>
      <c r="BX27" s="164">
        <f t="shared" si="169"/>
        <v>81</v>
      </c>
      <c r="BY27" s="164">
        <f t="shared" si="169"/>
        <v>82</v>
      </c>
      <c r="BZ27" s="164">
        <f t="shared" si="169"/>
        <v>83</v>
      </c>
      <c r="CA27" s="164">
        <f t="shared" ref="CA27:CG27" si="170">BZ27+1</f>
        <v>84</v>
      </c>
      <c r="CB27" s="164">
        <f t="shared" si="170"/>
        <v>85</v>
      </c>
      <c r="CC27" s="164">
        <f t="shared" si="170"/>
        <v>86</v>
      </c>
      <c r="CD27" s="164">
        <f t="shared" si="170"/>
        <v>87</v>
      </c>
      <c r="CE27" s="164">
        <f t="shared" si="170"/>
        <v>88</v>
      </c>
      <c r="CF27" s="164">
        <f t="shared" si="170"/>
        <v>89</v>
      </c>
      <c r="CG27" s="164">
        <f t="shared" si="170"/>
        <v>90</v>
      </c>
      <c r="CH27" s="163"/>
    </row>
    <row r="28" spans="2:86" x14ac:dyDescent="0.15">
      <c r="B28" s="164" t="s">
        <v>46</v>
      </c>
      <c r="C28" s="164">
        <f>SUM(E28:J28)</f>
        <v>187</v>
      </c>
      <c r="D28" s="164">
        <f>H28+I28+J28+G28</f>
        <v>37</v>
      </c>
      <c r="E28" s="164">
        <f>10*12</f>
        <v>120</v>
      </c>
      <c r="F28" s="164">
        <v>30</v>
      </c>
      <c r="G28" s="164">
        <v>20</v>
      </c>
      <c r="H28" s="164">
        <f>10/5</f>
        <v>2</v>
      </c>
      <c r="I28" s="164">
        <f>100/10</f>
        <v>10</v>
      </c>
      <c r="J28" s="164">
        <v>5</v>
      </c>
      <c r="L28" s="164" t="s">
        <v>46</v>
      </c>
      <c r="M28" s="164">
        <f t="shared" ref="M28:BB28" si="171">$C$28</f>
        <v>187</v>
      </c>
      <c r="N28" s="164">
        <f t="shared" si="171"/>
        <v>187</v>
      </c>
      <c r="O28" s="164">
        <f t="shared" si="171"/>
        <v>187</v>
      </c>
      <c r="P28" s="164">
        <f t="shared" si="171"/>
        <v>187</v>
      </c>
      <c r="Q28" s="164">
        <f t="shared" si="171"/>
        <v>187</v>
      </c>
      <c r="R28" s="164">
        <f t="shared" si="171"/>
        <v>187</v>
      </c>
      <c r="S28" s="164">
        <f t="shared" si="171"/>
        <v>187</v>
      </c>
      <c r="T28" s="164">
        <f t="shared" si="171"/>
        <v>187</v>
      </c>
      <c r="U28" s="164">
        <f t="shared" si="171"/>
        <v>187</v>
      </c>
      <c r="V28" s="164">
        <f t="shared" si="171"/>
        <v>187</v>
      </c>
      <c r="W28" s="164">
        <f t="shared" si="171"/>
        <v>187</v>
      </c>
      <c r="X28" s="164">
        <f t="shared" si="171"/>
        <v>187</v>
      </c>
      <c r="Y28" s="164">
        <f t="shared" si="171"/>
        <v>187</v>
      </c>
      <c r="Z28" s="164">
        <f t="shared" si="171"/>
        <v>187</v>
      </c>
      <c r="AA28" s="164">
        <f t="shared" si="171"/>
        <v>187</v>
      </c>
      <c r="AB28" s="164">
        <f t="shared" si="171"/>
        <v>187</v>
      </c>
      <c r="AC28" s="164">
        <f t="shared" si="171"/>
        <v>187</v>
      </c>
      <c r="AD28" s="164">
        <f t="shared" si="171"/>
        <v>187</v>
      </c>
      <c r="AE28" s="164">
        <f t="shared" si="171"/>
        <v>187</v>
      </c>
      <c r="AF28" s="164">
        <f t="shared" si="171"/>
        <v>187</v>
      </c>
      <c r="AG28" s="164">
        <f t="shared" si="171"/>
        <v>187</v>
      </c>
      <c r="AH28" s="164">
        <f t="shared" si="171"/>
        <v>187</v>
      </c>
      <c r="AI28" s="164">
        <f t="shared" si="171"/>
        <v>187</v>
      </c>
      <c r="AJ28" s="164">
        <f t="shared" si="171"/>
        <v>187</v>
      </c>
      <c r="AK28" s="164">
        <f t="shared" si="171"/>
        <v>187</v>
      </c>
      <c r="AL28" s="164">
        <f t="shared" si="171"/>
        <v>187</v>
      </c>
      <c r="AM28" s="164">
        <f t="shared" si="171"/>
        <v>187</v>
      </c>
      <c r="AN28" s="164">
        <f t="shared" si="171"/>
        <v>187</v>
      </c>
      <c r="AO28" s="164">
        <f t="shared" si="171"/>
        <v>187</v>
      </c>
      <c r="AP28" s="164">
        <f t="shared" si="171"/>
        <v>187</v>
      </c>
      <c r="AQ28" s="164">
        <f t="shared" si="171"/>
        <v>187</v>
      </c>
      <c r="AR28" s="164">
        <f t="shared" si="171"/>
        <v>187</v>
      </c>
      <c r="AS28" s="164">
        <f t="shared" si="171"/>
        <v>187</v>
      </c>
      <c r="AT28" s="164">
        <f t="shared" si="171"/>
        <v>187</v>
      </c>
      <c r="AU28" s="164">
        <f t="shared" si="171"/>
        <v>187</v>
      </c>
      <c r="AV28" s="164">
        <f t="shared" si="171"/>
        <v>187</v>
      </c>
      <c r="AW28" s="164">
        <f t="shared" si="171"/>
        <v>187</v>
      </c>
      <c r="AX28" s="164">
        <f t="shared" si="171"/>
        <v>187</v>
      </c>
      <c r="AY28" s="164">
        <f t="shared" si="171"/>
        <v>187</v>
      </c>
      <c r="AZ28" s="164">
        <f t="shared" si="171"/>
        <v>187</v>
      </c>
      <c r="BA28" s="164">
        <f t="shared" si="171"/>
        <v>187</v>
      </c>
      <c r="BB28" s="164">
        <f t="shared" si="171"/>
        <v>187</v>
      </c>
      <c r="BC28" s="164">
        <f>$D$28</f>
        <v>37</v>
      </c>
      <c r="BD28" s="164">
        <f t="shared" ref="BD28:CG28" si="172">$D$28</f>
        <v>37</v>
      </c>
      <c r="BE28" s="164">
        <f t="shared" si="172"/>
        <v>37</v>
      </c>
      <c r="BF28" s="164">
        <f t="shared" si="172"/>
        <v>37</v>
      </c>
      <c r="BG28" s="164">
        <f t="shared" si="172"/>
        <v>37</v>
      </c>
      <c r="BH28" s="164">
        <f t="shared" si="172"/>
        <v>37</v>
      </c>
      <c r="BI28" s="164">
        <f t="shared" si="172"/>
        <v>37</v>
      </c>
      <c r="BJ28" s="164">
        <f t="shared" si="172"/>
        <v>37</v>
      </c>
      <c r="BK28" s="164">
        <f t="shared" si="172"/>
        <v>37</v>
      </c>
      <c r="BL28" s="164">
        <f t="shared" si="172"/>
        <v>37</v>
      </c>
      <c r="BM28" s="164">
        <f t="shared" si="172"/>
        <v>37</v>
      </c>
      <c r="BN28" s="164">
        <f t="shared" si="172"/>
        <v>37</v>
      </c>
      <c r="BO28" s="164">
        <f t="shared" si="172"/>
        <v>37</v>
      </c>
      <c r="BP28" s="164">
        <f t="shared" si="172"/>
        <v>37</v>
      </c>
      <c r="BQ28" s="164">
        <f t="shared" si="172"/>
        <v>37</v>
      </c>
      <c r="BR28" s="164">
        <f t="shared" si="172"/>
        <v>37</v>
      </c>
      <c r="BS28" s="164">
        <f t="shared" si="172"/>
        <v>37</v>
      </c>
      <c r="BT28" s="164">
        <f t="shared" si="172"/>
        <v>37</v>
      </c>
      <c r="BU28" s="164">
        <f t="shared" si="172"/>
        <v>37</v>
      </c>
      <c r="BV28" s="164">
        <f t="shared" si="172"/>
        <v>37</v>
      </c>
      <c r="BW28" s="164">
        <f t="shared" si="172"/>
        <v>37</v>
      </c>
      <c r="BX28" s="164">
        <f t="shared" si="172"/>
        <v>37</v>
      </c>
      <c r="BY28" s="164">
        <f t="shared" si="172"/>
        <v>37</v>
      </c>
      <c r="BZ28" s="164">
        <f t="shared" si="172"/>
        <v>37</v>
      </c>
      <c r="CA28" s="164">
        <f t="shared" si="172"/>
        <v>37</v>
      </c>
      <c r="CB28" s="164">
        <f t="shared" si="172"/>
        <v>37</v>
      </c>
      <c r="CC28" s="164">
        <f t="shared" si="172"/>
        <v>37</v>
      </c>
      <c r="CD28" s="164">
        <f t="shared" si="172"/>
        <v>37</v>
      </c>
      <c r="CE28" s="164">
        <f t="shared" si="172"/>
        <v>37</v>
      </c>
      <c r="CF28" s="164">
        <f t="shared" si="172"/>
        <v>37</v>
      </c>
      <c r="CG28" s="164">
        <f t="shared" si="172"/>
        <v>37</v>
      </c>
      <c r="CH28" s="163">
        <f t="shared" ref="CH28:CH30" si="173">SUM(M28:CG28)</f>
        <v>9001</v>
      </c>
    </row>
    <row r="29" spans="2:86" x14ac:dyDescent="0.15">
      <c r="B29" s="164" t="s">
        <v>61</v>
      </c>
      <c r="C29" s="164">
        <f>SUM(E29:J29)</f>
        <v>123</v>
      </c>
      <c r="D29" s="164"/>
      <c r="E29" s="164">
        <f>10*12</f>
        <v>120</v>
      </c>
      <c r="F29" s="164">
        <v>0</v>
      </c>
      <c r="G29" s="164"/>
      <c r="H29" s="164">
        <v>0</v>
      </c>
      <c r="I29" s="164">
        <v>0</v>
      </c>
      <c r="J29" s="164">
        <v>3</v>
      </c>
      <c r="L29" s="164" t="s">
        <v>61</v>
      </c>
      <c r="M29" s="164">
        <f>$C$29</f>
        <v>123</v>
      </c>
      <c r="N29" s="164">
        <f t="shared" ref="N29:BY29" si="174">$C$29</f>
        <v>123</v>
      </c>
      <c r="O29" s="164">
        <f t="shared" si="174"/>
        <v>123</v>
      </c>
      <c r="P29" s="164">
        <f t="shared" si="174"/>
        <v>123</v>
      </c>
      <c r="Q29" s="164">
        <f t="shared" si="174"/>
        <v>123</v>
      </c>
      <c r="R29" s="164">
        <f t="shared" si="174"/>
        <v>123</v>
      </c>
      <c r="S29" s="164">
        <f t="shared" si="174"/>
        <v>123</v>
      </c>
      <c r="T29" s="164">
        <f t="shared" si="174"/>
        <v>123</v>
      </c>
      <c r="U29" s="164">
        <f t="shared" si="174"/>
        <v>123</v>
      </c>
      <c r="V29" s="164">
        <f t="shared" si="174"/>
        <v>123</v>
      </c>
      <c r="W29" s="164">
        <f t="shared" si="174"/>
        <v>123</v>
      </c>
      <c r="X29" s="164">
        <f t="shared" si="174"/>
        <v>123</v>
      </c>
      <c r="Y29" s="164">
        <f t="shared" si="174"/>
        <v>123</v>
      </c>
      <c r="Z29" s="164">
        <f t="shared" si="174"/>
        <v>123</v>
      </c>
      <c r="AA29" s="164">
        <f t="shared" si="174"/>
        <v>123</v>
      </c>
      <c r="AB29" s="164">
        <f t="shared" si="174"/>
        <v>123</v>
      </c>
      <c r="AC29" s="164">
        <f t="shared" si="174"/>
        <v>123</v>
      </c>
      <c r="AD29" s="164">
        <f t="shared" si="174"/>
        <v>123</v>
      </c>
      <c r="AE29" s="164">
        <f t="shared" si="174"/>
        <v>123</v>
      </c>
      <c r="AF29" s="164">
        <f t="shared" si="174"/>
        <v>123</v>
      </c>
      <c r="AG29" s="164">
        <f t="shared" si="174"/>
        <v>123</v>
      </c>
      <c r="AH29" s="164">
        <f t="shared" si="174"/>
        <v>123</v>
      </c>
      <c r="AI29" s="164">
        <f t="shared" si="174"/>
        <v>123</v>
      </c>
      <c r="AJ29" s="164">
        <f t="shared" si="174"/>
        <v>123</v>
      </c>
      <c r="AK29" s="164">
        <f t="shared" si="174"/>
        <v>123</v>
      </c>
      <c r="AL29" s="164">
        <f t="shared" si="174"/>
        <v>123</v>
      </c>
      <c r="AM29" s="164">
        <f t="shared" si="174"/>
        <v>123</v>
      </c>
      <c r="AN29" s="164">
        <f t="shared" si="174"/>
        <v>123</v>
      </c>
      <c r="AO29" s="164">
        <f t="shared" si="174"/>
        <v>123</v>
      </c>
      <c r="AP29" s="164">
        <f t="shared" si="174"/>
        <v>123</v>
      </c>
      <c r="AQ29" s="164">
        <f t="shared" si="174"/>
        <v>123</v>
      </c>
      <c r="AR29" s="164">
        <f t="shared" si="174"/>
        <v>123</v>
      </c>
      <c r="AS29" s="164">
        <f t="shared" si="174"/>
        <v>123</v>
      </c>
      <c r="AT29" s="164">
        <f t="shared" si="174"/>
        <v>123</v>
      </c>
      <c r="AU29" s="164">
        <f t="shared" si="174"/>
        <v>123</v>
      </c>
      <c r="AV29" s="164">
        <f t="shared" si="174"/>
        <v>123</v>
      </c>
      <c r="AW29" s="164">
        <f t="shared" si="174"/>
        <v>123</v>
      </c>
      <c r="AX29" s="164">
        <f t="shared" si="174"/>
        <v>123</v>
      </c>
      <c r="AY29" s="164">
        <f t="shared" si="174"/>
        <v>123</v>
      </c>
      <c r="AZ29" s="164">
        <f t="shared" si="174"/>
        <v>123</v>
      </c>
      <c r="BA29" s="164">
        <f t="shared" si="174"/>
        <v>123</v>
      </c>
      <c r="BB29" s="164">
        <f t="shared" si="174"/>
        <v>123</v>
      </c>
      <c r="BC29" s="164">
        <f t="shared" si="174"/>
        <v>123</v>
      </c>
      <c r="BD29" s="164">
        <f t="shared" si="174"/>
        <v>123</v>
      </c>
      <c r="BE29" s="164">
        <f t="shared" si="174"/>
        <v>123</v>
      </c>
      <c r="BF29" s="164">
        <f t="shared" si="174"/>
        <v>123</v>
      </c>
      <c r="BG29" s="164">
        <f t="shared" si="174"/>
        <v>123</v>
      </c>
      <c r="BH29" s="164">
        <f t="shared" si="174"/>
        <v>123</v>
      </c>
      <c r="BI29" s="164">
        <f t="shared" si="174"/>
        <v>123</v>
      </c>
      <c r="BJ29" s="164">
        <f t="shared" si="174"/>
        <v>123</v>
      </c>
      <c r="BK29" s="164">
        <f t="shared" si="174"/>
        <v>123</v>
      </c>
      <c r="BL29" s="164">
        <f t="shared" si="174"/>
        <v>123</v>
      </c>
      <c r="BM29" s="164">
        <f t="shared" si="174"/>
        <v>123</v>
      </c>
      <c r="BN29" s="164">
        <f t="shared" si="174"/>
        <v>123</v>
      </c>
      <c r="BO29" s="164">
        <f t="shared" si="174"/>
        <v>123</v>
      </c>
      <c r="BP29" s="164">
        <f t="shared" si="174"/>
        <v>123</v>
      </c>
      <c r="BQ29" s="164">
        <f t="shared" si="174"/>
        <v>123</v>
      </c>
      <c r="BR29" s="164">
        <f t="shared" si="174"/>
        <v>123</v>
      </c>
      <c r="BS29" s="164">
        <f t="shared" si="174"/>
        <v>123</v>
      </c>
      <c r="BT29" s="164">
        <f t="shared" si="174"/>
        <v>123</v>
      </c>
      <c r="BU29" s="164">
        <f t="shared" si="174"/>
        <v>123</v>
      </c>
      <c r="BV29" s="164">
        <f t="shared" si="174"/>
        <v>123</v>
      </c>
      <c r="BW29" s="164">
        <f t="shared" si="174"/>
        <v>123</v>
      </c>
      <c r="BX29" s="164">
        <f t="shared" si="174"/>
        <v>123</v>
      </c>
      <c r="BY29" s="164">
        <f t="shared" si="174"/>
        <v>123</v>
      </c>
      <c r="BZ29" s="164">
        <f t="shared" ref="BZ29:CG29" si="175">$C$29</f>
        <v>123</v>
      </c>
      <c r="CA29" s="164">
        <f t="shared" si="175"/>
        <v>123</v>
      </c>
      <c r="CB29" s="164">
        <f t="shared" si="175"/>
        <v>123</v>
      </c>
      <c r="CC29" s="164">
        <f t="shared" si="175"/>
        <v>123</v>
      </c>
      <c r="CD29" s="164">
        <f t="shared" si="175"/>
        <v>123</v>
      </c>
      <c r="CE29" s="164">
        <f t="shared" si="175"/>
        <v>123</v>
      </c>
      <c r="CF29" s="164">
        <f t="shared" si="175"/>
        <v>123</v>
      </c>
      <c r="CG29" s="164">
        <f t="shared" si="175"/>
        <v>123</v>
      </c>
      <c r="CH29" s="163">
        <f t="shared" si="173"/>
        <v>8979</v>
      </c>
    </row>
    <row r="30" spans="2:86" x14ac:dyDescent="0.15">
      <c r="B30" s="164" t="s">
        <v>62</v>
      </c>
      <c r="C30" s="164">
        <f>SUM(E30:J30)</f>
        <v>6</v>
      </c>
      <c r="D30" s="164"/>
      <c r="E30" s="164">
        <v>0</v>
      </c>
      <c r="F30" s="164">
        <v>0</v>
      </c>
      <c r="G30" s="164"/>
      <c r="H30" s="164">
        <v>1</v>
      </c>
      <c r="I30" s="164">
        <v>2</v>
      </c>
      <c r="J30" s="164">
        <v>3</v>
      </c>
      <c r="L30" s="164" t="s">
        <v>62</v>
      </c>
      <c r="M30" s="164">
        <f>$C$30</f>
        <v>6</v>
      </c>
      <c r="N30" s="164">
        <f t="shared" ref="N30:BY30" si="176">$C$30</f>
        <v>6</v>
      </c>
      <c r="O30" s="164">
        <f t="shared" si="176"/>
        <v>6</v>
      </c>
      <c r="P30" s="164">
        <f t="shared" si="176"/>
        <v>6</v>
      </c>
      <c r="Q30" s="164">
        <f t="shared" si="176"/>
        <v>6</v>
      </c>
      <c r="R30" s="164">
        <f t="shared" si="176"/>
        <v>6</v>
      </c>
      <c r="S30" s="164">
        <f t="shared" si="176"/>
        <v>6</v>
      </c>
      <c r="T30" s="164">
        <f t="shared" si="176"/>
        <v>6</v>
      </c>
      <c r="U30" s="164">
        <f t="shared" si="176"/>
        <v>6</v>
      </c>
      <c r="V30" s="164">
        <f t="shared" si="176"/>
        <v>6</v>
      </c>
      <c r="W30" s="164">
        <f t="shared" si="176"/>
        <v>6</v>
      </c>
      <c r="X30" s="164">
        <f t="shared" si="176"/>
        <v>6</v>
      </c>
      <c r="Y30" s="164">
        <f t="shared" si="176"/>
        <v>6</v>
      </c>
      <c r="Z30" s="164">
        <f t="shared" si="176"/>
        <v>6</v>
      </c>
      <c r="AA30" s="164">
        <f t="shared" si="176"/>
        <v>6</v>
      </c>
      <c r="AB30" s="164">
        <f t="shared" si="176"/>
        <v>6</v>
      </c>
      <c r="AC30" s="164">
        <f t="shared" si="176"/>
        <v>6</v>
      </c>
      <c r="AD30" s="164">
        <f t="shared" si="176"/>
        <v>6</v>
      </c>
      <c r="AE30" s="164">
        <f t="shared" si="176"/>
        <v>6</v>
      </c>
      <c r="AF30" s="164">
        <f t="shared" si="176"/>
        <v>6</v>
      </c>
      <c r="AG30" s="164">
        <f t="shared" si="176"/>
        <v>6</v>
      </c>
      <c r="AH30" s="164">
        <f t="shared" si="176"/>
        <v>6</v>
      </c>
      <c r="AI30" s="164">
        <f t="shared" si="176"/>
        <v>6</v>
      </c>
      <c r="AJ30" s="164">
        <f t="shared" si="176"/>
        <v>6</v>
      </c>
      <c r="AK30" s="164">
        <f t="shared" si="176"/>
        <v>6</v>
      </c>
      <c r="AL30" s="164">
        <f t="shared" si="176"/>
        <v>6</v>
      </c>
      <c r="AM30" s="164">
        <f t="shared" si="176"/>
        <v>6</v>
      </c>
      <c r="AN30" s="164">
        <f t="shared" si="176"/>
        <v>6</v>
      </c>
      <c r="AO30" s="164">
        <f t="shared" si="176"/>
        <v>6</v>
      </c>
      <c r="AP30" s="164">
        <f t="shared" si="176"/>
        <v>6</v>
      </c>
      <c r="AQ30" s="164">
        <f t="shared" si="176"/>
        <v>6</v>
      </c>
      <c r="AR30" s="164">
        <f t="shared" si="176"/>
        <v>6</v>
      </c>
      <c r="AS30" s="164">
        <f t="shared" si="176"/>
        <v>6</v>
      </c>
      <c r="AT30" s="164">
        <f t="shared" si="176"/>
        <v>6</v>
      </c>
      <c r="AU30" s="164">
        <f t="shared" si="176"/>
        <v>6</v>
      </c>
      <c r="AV30" s="164">
        <f t="shared" si="176"/>
        <v>6</v>
      </c>
      <c r="AW30" s="164">
        <f t="shared" si="176"/>
        <v>6</v>
      </c>
      <c r="AX30" s="164">
        <f t="shared" si="176"/>
        <v>6</v>
      </c>
      <c r="AY30" s="164">
        <f t="shared" si="176"/>
        <v>6</v>
      </c>
      <c r="AZ30" s="164">
        <f t="shared" si="176"/>
        <v>6</v>
      </c>
      <c r="BA30" s="164">
        <f t="shared" si="176"/>
        <v>6</v>
      </c>
      <c r="BB30" s="164">
        <f t="shared" si="176"/>
        <v>6</v>
      </c>
      <c r="BC30" s="164">
        <f t="shared" si="176"/>
        <v>6</v>
      </c>
      <c r="BD30" s="164">
        <f t="shared" si="176"/>
        <v>6</v>
      </c>
      <c r="BE30" s="164">
        <f t="shared" si="176"/>
        <v>6</v>
      </c>
      <c r="BF30" s="164">
        <f t="shared" si="176"/>
        <v>6</v>
      </c>
      <c r="BG30" s="164">
        <f t="shared" si="176"/>
        <v>6</v>
      </c>
      <c r="BH30" s="164">
        <f t="shared" si="176"/>
        <v>6</v>
      </c>
      <c r="BI30" s="164">
        <f t="shared" si="176"/>
        <v>6</v>
      </c>
      <c r="BJ30" s="164">
        <f t="shared" si="176"/>
        <v>6</v>
      </c>
      <c r="BK30" s="164">
        <f t="shared" si="176"/>
        <v>6</v>
      </c>
      <c r="BL30" s="164">
        <f t="shared" si="176"/>
        <v>6</v>
      </c>
      <c r="BM30" s="164">
        <f t="shared" si="176"/>
        <v>6</v>
      </c>
      <c r="BN30" s="164">
        <f t="shared" si="176"/>
        <v>6</v>
      </c>
      <c r="BO30" s="164">
        <f t="shared" si="176"/>
        <v>6</v>
      </c>
      <c r="BP30" s="164">
        <f t="shared" si="176"/>
        <v>6</v>
      </c>
      <c r="BQ30" s="164">
        <f t="shared" si="176"/>
        <v>6</v>
      </c>
      <c r="BR30" s="164">
        <f t="shared" si="176"/>
        <v>6</v>
      </c>
      <c r="BS30" s="164">
        <f t="shared" si="176"/>
        <v>6</v>
      </c>
      <c r="BT30" s="164">
        <f t="shared" si="176"/>
        <v>6</v>
      </c>
      <c r="BU30" s="164">
        <f t="shared" si="176"/>
        <v>6</v>
      </c>
      <c r="BV30" s="164">
        <f t="shared" si="176"/>
        <v>6</v>
      </c>
      <c r="BW30" s="164">
        <f t="shared" si="176"/>
        <v>6</v>
      </c>
      <c r="BX30" s="164">
        <f t="shared" si="176"/>
        <v>6</v>
      </c>
      <c r="BY30" s="164">
        <f t="shared" si="176"/>
        <v>6</v>
      </c>
      <c r="BZ30" s="164">
        <f t="shared" ref="BZ30:CG30" si="177">$C$30</f>
        <v>6</v>
      </c>
      <c r="CA30" s="164">
        <f t="shared" si="177"/>
        <v>6</v>
      </c>
      <c r="CB30" s="164">
        <f t="shared" si="177"/>
        <v>6</v>
      </c>
      <c r="CC30" s="164">
        <f t="shared" si="177"/>
        <v>6</v>
      </c>
      <c r="CD30" s="164">
        <f t="shared" si="177"/>
        <v>6</v>
      </c>
      <c r="CE30" s="164">
        <f t="shared" si="177"/>
        <v>6</v>
      </c>
      <c r="CF30" s="164">
        <f t="shared" si="177"/>
        <v>6</v>
      </c>
      <c r="CG30" s="164">
        <f t="shared" si="177"/>
        <v>6</v>
      </c>
      <c r="CH30" s="163">
        <f t="shared" si="173"/>
        <v>438</v>
      </c>
    </row>
    <row r="32" spans="2:86" x14ac:dyDescent="0.15">
      <c r="L32" s="88" t="s">
        <v>131</v>
      </c>
      <c r="CH32" s="163"/>
    </row>
    <row r="33" spans="12:86" x14ac:dyDescent="0.15">
      <c r="L33" s="164" t="s">
        <v>46</v>
      </c>
      <c r="M33" s="164">
        <f>M28-M19</f>
        <v>70</v>
      </c>
      <c r="N33" s="164">
        <f t="shared" ref="N33:BY33" si="178">N28-N19</f>
        <v>70</v>
      </c>
      <c r="O33" s="164">
        <f t="shared" si="178"/>
        <v>70</v>
      </c>
      <c r="P33" s="164">
        <f t="shared" si="178"/>
        <v>70</v>
      </c>
      <c r="Q33" s="164">
        <f t="shared" si="178"/>
        <v>70</v>
      </c>
      <c r="R33" s="164">
        <f t="shared" si="178"/>
        <v>70</v>
      </c>
      <c r="S33" s="164">
        <f t="shared" si="178"/>
        <v>70</v>
      </c>
      <c r="T33" s="164">
        <f t="shared" si="178"/>
        <v>70</v>
      </c>
      <c r="U33" s="164">
        <f t="shared" si="178"/>
        <v>70</v>
      </c>
      <c r="V33" s="164">
        <f t="shared" si="178"/>
        <v>70</v>
      </c>
      <c r="W33" s="164">
        <f t="shared" si="178"/>
        <v>70</v>
      </c>
      <c r="X33" s="164">
        <f t="shared" si="178"/>
        <v>70</v>
      </c>
      <c r="Y33" s="164">
        <f t="shared" si="178"/>
        <v>70</v>
      </c>
      <c r="Z33" s="164">
        <f t="shared" si="178"/>
        <v>70</v>
      </c>
      <c r="AA33" s="164">
        <f t="shared" si="178"/>
        <v>70</v>
      </c>
      <c r="AB33" s="164">
        <f t="shared" si="178"/>
        <v>70</v>
      </c>
      <c r="AC33" s="164">
        <f t="shared" si="178"/>
        <v>70</v>
      </c>
      <c r="AD33" s="164">
        <f t="shared" si="178"/>
        <v>70</v>
      </c>
      <c r="AE33" s="164">
        <f t="shared" si="178"/>
        <v>70</v>
      </c>
      <c r="AF33" s="164">
        <f t="shared" si="178"/>
        <v>70</v>
      </c>
      <c r="AG33" s="164">
        <f t="shared" si="178"/>
        <v>70</v>
      </c>
      <c r="AH33" s="164">
        <f t="shared" si="178"/>
        <v>70</v>
      </c>
      <c r="AI33" s="164">
        <f t="shared" si="178"/>
        <v>70</v>
      </c>
      <c r="AJ33" s="164">
        <f t="shared" si="178"/>
        <v>70</v>
      </c>
      <c r="AK33" s="164">
        <f t="shared" si="178"/>
        <v>70</v>
      </c>
      <c r="AL33" s="164">
        <f t="shared" si="178"/>
        <v>70</v>
      </c>
      <c r="AM33" s="164">
        <f t="shared" si="178"/>
        <v>70</v>
      </c>
      <c r="AN33" s="164">
        <f t="shared" si="178"/>
        <v>70</v>
      </c>
      <c r="AO33" s="164">
        <f t="shared" si="178"/>
        <v>70</v>
      </c>
      <c r="AP33" s="164">
        <f t="shared" si="178"/>
        <v>70</v>
      </c>
      <c r="AQ33" s="164">
        <f t="shared" si="178"/>
        <v>70</v>
      </c>
      <c r="AR33" s="164">
        <f t="shared" si="178"/>
        <v>70</v>
      </c>
      <c r="AS33" s="164">
        <f t="shared" si="178"/>
        <v>70</v>
      </c>
      <c r="AT33" s="164">
        <f t="shared" si="178"/>
        <v>70</v>
      </c>
      <c r="AU33" s="164">
        <f t="shared" si="178"/>
        <v>70</v>
      </c>
      <c r="AV33" s="164">
        <f t="shared" si="178"/>
        <v>70</v>
      </c>
      <c r="AW33" s="164">
        <f t="shared" si="178"/>
        <v>70</v>
      </c>
      <c r="AX33" s="164">
        <f t="shared" si="178"/>
        <v>70</v>
      </c>
      <c r="AY33" s="164">
        <f t="shared" si="178"/>
        <v>70</v>
      </c>
      <c r="AZ33" s="164">
        <f t="shared" si="178"/>
        <v>70</v>
      </c>
      <c r="BA33" s="164">
        <f t="shared" si="178"/>
        <v>70</v>
      </c>
      <c r="BB33" s="164">
        <f t="shared" si="178"/>
        <v>70</v>
      </c>
      <c r="BC33" s="164">
        <f t="shared" si="178"/>
        <v>12</v>
      </c>
      <c r="BD33" s="164">
        <f t="shared" si="178"/>
        <v>12</v>
      </c>
      <c r="BE33" s="164">
        <f t="shared" si="178"/>
        <v>12</v>
      </c>
      <c r="BF33" s="164">
        <f t="shared" si="178"/>
        <v>12</v>
      </c>
      <c r="BG33" s="164">
        <f t="shared" si="178"/>
        <v>12</v>
      </c>
      <c r="BH33" s="164">
        <f t="shared" si="178"/>
        <v>12</v>
      </c>
      <c r="BI33" s="164">
        <f t="shared" si="178"/>
        <v>12</v>
      </c>
      <c r="BJ33" s="164">
        <f t="shared" si="178"/>
        <v>12</v>
      </c>
      <c r="BK33" s="164">
        <f t="shared" si="178"/>
        <v>12</v>
      </c>
      <c r="BL33" s="164">
        <f t="shared" si="178"/>
        <v>12</v>
      </c>
      <c r="BM33" s="164">
        <f t="shared" si="178"/>
        <v>12</v>
      </c>
      <c r="BN33" s="164">
        <f t="shared" si="178"/>
        <v>12</v>
      </c>
      <c r="BO33" s="164">
        <f t="shared" si="178"/>
        <v>12</v>
      </c>
      <c r="BP33" s="164">
        <f t="shared" si="178"/>
        <v>12</v>
      </c>
      <c r="BQ33" s="164">
        <f t="shared" si="178"/>
        <v>12</v>
      </c>
      <c r="BR33" s="164">
        <f t="shared" si="178"/>
        <v>12</v>
      </c>
      <c r="BS33" s="164">
        <f t="shared" si="178"/>
        <v>12</v>
      </c>
      <c r="BT33" s="164">
        <f t="shared" si="178"/>
        <v>12</v>
      </c>
      <c r="BU33" s="164">
        <f t="shared" si="178"/>
        <v>12</v>
      </c>
      <c r="BV33" s="164">
        <f t="shared" si="178"/>
        <v>12</v>
      </c>
      <c r="BW33" s="164">
        <f t="shared" si="178"/>
        <v>12</v>
      </c>
      <c r="BX33" s="164">
        <f t="shared" si="178"/>
        <v>12</v>
      </c>
      <c r="BY33" s="164">
        <f t="shared" si="178"/>
        <v>12</v>
      </c>
      <c r="BZ33" s="164">
        <f t="shared" ref="BZ33:CG33" si="179">BZ28-BZ19</f>
        <v>12</v>
      </c>
      <c r="CA33" s="164">
        <f t="shared" si="179"/>
        <v>12</v>
      </c>
      <c r="CB33" s="164">
        <f t="shared" si="179"/>
        <v>12</v>
      </c>
      <c r="CC33" s="164">
        <f t="shared" si="179"/>
        <v>12</v>
      </c>
      <c r="CD33" s="164">
        <f t="shared" si="179"/>
        <v>12</v>
      </c>
      <c r="CE33" s="164">
        <f t="shared" si="179"/>
        <v>12</v>
      </c>
      <c r="CF33" s="164">
        <f t="shared" si="179"/>
        <v>12</v>
      </c>
      <c r="CG33" s="164">
        <f t="shared" si="179"/>
        <v>12</v>
      </c>
      <c r="CH33" s="163">
        <f t="shared" ref="CH33:CH35" si="180">SUM(M33:CG33)</f>
        <v>3312</v>
      </c>
    </row>
    <row r="34" spans="12:86" x14ac:dyDescent="0.15">
      <c r="L34" s="164" t="s">
        <v>61</v>
      </c>
      <c r="M34" s="164">
        <f>M29-M20</f>
        <v>36</v>
      </c>
      <c r="N34" s="164">
        <f t="shared" ref="N34:BY34" si="181">N29-N20</f>
        <v>36</v>
      </c>
      <c r="O34" s="164">
        <f t="shared" si="181"/>
        <v>36</v>
      </c>
      <c r="P34" s="164">
        <f t="shared" si="181"/>
        <v>36</v>
      </c>
      <c r="Q34" s="164">
        <f t="shared" si="181"/>
        <v>36</v>
      </c>
      <c r="R34" s="164">
        <f t="shared" si="181"/>
        <v>36</v>
      </c>
      <c r="S34" s="164">
        <f t="shared" si="181"/>
        <v>36</v>
      </c>
      <c r="T34" s="164">
        <f t="shared" si="181"/>
        <v>36</v>
      </c>
      <c r="U34" s="164">
        <f t="shared" si="181"/>
        <v>36</v>
      </c>
      <c r="V34" s="164">
        <f t="shared" si="181"/>
        <v>36</v>
      </c>
      <c r="W34" s="164">
        <f t="shared" si="181"/>
        <v>36</v>
      </c>
      <c r="X34" s="164">
        <f t="shared" si="181"/>
        <v>36</v>
      </c>
      <c r="Y34" s="164">
        <f t="shared" si="181"/>
        <v>36</v>
      </c>
      <c r="Z34" s="164">
        <f t="shared" si="181"/>
        <v>36</v>
      </c>
      <c r="AA34" s="164">
        <f t="shared" si="181"/>
        <v>36</v>
      </c>
      <c r="AB34" s="164">
        <f t="shared" si="181"/>
        <v>36</v>
      </c>
      <c r="AC34" s="164">
        <f t="shared" si="181"/>
        <v>36</v>
      </c>
      <c r="AD34" s="164">
        <f t="shared" si="181"/>
        <v>36</v>
      </c>
      <c r="AE34" s="164">
        <f t="shared" si="181"/>
        <v>36</v>
      </c>
      <c r="AF34" s="164">
        <f t="shared" si="181"/>
        <v>36</v>
      </c>
      <c r="AG34" s="164">
        <f t="shared" si="181"/>
        <v>36</v>
      </c>
      <c r="AH34" s="164">
        <f t="shared" si="181"/>
        <v>36</v>
      </c>
      <c r="AI34" s="164">
        <f t="shared" si="181"/>
        <v>36</v>
      </c>
      <c r="AJ34" s="164">
        <f t="shared" si="181"/>
        <v>36</v>
      </c>
      <c r="AK34" s="164">
        <f t="shared" si="181"/>
        <v>36</v>
      </c>
      <c r="AL34" s="164">
        <f t="shared" si="181"/>
        <v>36</v>
      </c>
      <c r="AM34" s="164">
        <f t="shared" si="181"/>
        <v>36</v>
      </c>
      <c r="AN34" s="164">
        <f t="shared" si="181"/>
        <v>36</v>
      </c>
      <c r="AO34" s="164">
        <f t="shared" si="181"/>
        <v>36</v>
      </c>
      <c r="AP34" s="164">
        <f t="shared" si="181"/>
        <v>36</v>
      </c>
      <c r="AQ34" s="164">
        <f t="shared" si="181"/>
        <v>36</v>
      </c>
      <c r="AR34" s="164">
        <f t="shared" si="181"/>
        <v>36</v>
      </c>
      <c r="AS34" s="164">
        <f t="shared" si="181"/>
        <v>36</v>
      </c>
      <c r="AT34" s="164">
        <f t="shared" si="181"/>
        <v>36</v>
      </c>
      <c r="AU34" s="164">
        <f t="shared" si="181"/>
        <v>36</v>
      </c>
      <c r="AV34" s="164">
        <f t="shared" si="181"/>
        <v>36</v>
      </c>
      <c r="AW34" s="164">
        <f t="shared" si="181"/>
        <v>36</v>
      </c>
      <c r="AX34" s="164">
        <f t="shared" si="181"/>
        <v>36</v>
      </c>
      <c r="AY34" s="164">
        <f t="shared" si="181"/>
        <v>36</v>
      </c>
      <c r="AZ34" s="164">
        <f t="shared" si="181"/>
        <v>36</v>
      </c>
      <c r="BA34" s="164">
        <f t="shared" si="181"/>
        <v>36</v>
      </c>
      <c r="BB34" s="164">
        <f t="shared" si="181"/>
        <v>36</v>
      </c>
      <c r="BC34" s="164">
        <f t="shared" si="181"/>
        <v>36</v>
      </c>
      <c r="BD34" s="164">
        <f t="shared" si="181"/>
        <v>36</v>
      </c>
      <c r="BE34" s="164">
        <f t="shared" si="181"/>
        <v>36</v>
      </c>
      <c r="BF34" s="164">
        <f t="shared" si="181"/>
        <v>36</v>
      </c>
      <c r="BG34" s="164">
        <f t="shared" si="181"/>
        <v>36</v>
      </c>
      <c r="BH34" s="164">
        <f t="shared" si="181"/>
        <v>36</v>
      </c>
      <c r="BI34" s="164">
        <f t="shared" si="181"/>
        <v>36</v>
      </c>
      <c r="BJ34" s="164">
        <f t="shared" si="181"/>
        <v>36</v>
      </c>
      <c r="BK34" s="164">
        <f t="shared" si="181"/>
        <v>36</v>
      </c>
      <c r="BL34" s="164">
        <f t="shared" si="181"/>
        <v>36</v>
      </c>
      <c r="BM34" s="164">
        <f t="shared" si="181"/>
        <v>36</v>
      </c>
      <c r="BN34" s="164">
        <f t="shared" si="181"/>
        <v>36</v>
      </c>
      <c r="BO34" s="164">
        <f t="shared" si="181"/>
        <v>36</v>
      </c>
      <c r="BP34" s="164">
        <f t="shared" si="181"/>
        <v>36</v>
      </c>
      <c r="BQ34" s="164">
        <f t="shared" si="181"/>
        <v>36</v>
      </c>
      <c r="BR34" s="164">
        <f t="shared" si="181"/>
        <v>36</v>
      </c>
      <c r="BS34" s="164">
        <f t="shared" si="181"/>
        <v>36</v>
      </c>
      <c r="BT34" s="164">
        <f t="shared" si="181"/>
        <v>36</v>
      </c>
      <c r="BU34" s="164">
        <f t="shared" si="181"/>
        <v>36</v>
      </c>
      <c r="BV34" s="164">
        <f t="shared" si="181"/>
        <v>36</v>
      </c>
      <c r="BW34" s="164">
        <f t="shared" si="181"/>
        <v>36</v>
      </c>
      <c r="BX34" s="164">
        <f t="shared" si="181"/>
        <v>36</v>
      </c>
      <c r="BY34" s="164">
        <f t="shared" si="181"/>
        <v>36</v>
      </c>
      <c r="BZ34" s="164">
        <f t="shared" ref="BZ34:CG34" si="182">BZ29-BZ20</f>
        <v>36</v>
      </c>
      <c r="CA34" s="164">
        <f t="shared" si="182"/>
        <v>36</v>
      </c>
      <c r="CB34" s="164">
        <f t="shared" si="182"/>
        <v>36</v>
      </c>
      <c r="CC34" s="164">
        <f t="shared" si="182"/>
        <v>36</v>
      </c>
      <c r="CD34" s="164">
        <f t="shared" si="182"/>
        <v>36</v>
      </c>
      <c r="CE34" s="164">
        <f t="shared" si="182"/>
        <v>36</v>
      </c>
      <c r="CF34" s="164">
        <f t="shared" si="182"/>
        <v>36</v>
      </c>
      <c r="CG34" s="164">
        <f t="shared" si="182"/>
        <v>36</v>
      </c>
      <c r="CH34" s="163">
        <f t="shared" si="180"/>
        <v>2628</v>
      </c>
    </row>
    <row r="35" spans="12:86" x14ac:dyDescent="0.15">
      <c r="L35" s="164" t="s">
        <v>62</v>
      </c>
      <c r="M35" s="164">
        <f>M30-M21</f>
        <v>0</v>
      </c>
      <c r="N35" s="164">
        <f t="shared" ref="N35:BY35" si="183">N30-N21</f>
        <v>0</v>
      </c>
      <c r="O35" s="164">
        <f t="shared" si="183"/>
        <v>0</v>
      </c>
      <c r="P35" s="164">
        <f t="shared" si="183"/>
        <v>0</v>
      </c>
      <c r="Q35" s="164">
        <f t="shared" si="183"/>
        <v>0</v>
      </c>
      <c r="R35" s="164">
        <f t="shared" si="183"/>
        <v>0</v>
      </c>
      <c r="S35" s="164">
        <f t="shared" si="183"/>
        <v>0</v>
      </c>
      <c r="T35" s="164">
        <f t="shared" si="183"/>
        <v>0</v>
      </c>
      <c r="U35" s="164">
        <f t="shared" si="183"/>
        <v>0</v>
      </c>
      <c r="V35" s="164">
        <f t="shared" si="183"/>
        <v>0</v>
      </c>
      <c r="W35" s="164">
        <f t="shared" si="183"/>
        <v>0</v>
      </c>
      <c r="X35" s="164">
        <f t="shared" si="183"/>
        <v>0</v>
      </c>
      <c r="Y35" s="164">
        <f t="shared" si="183"/>
        <v>0</v>
      </c>
      <c r="Z35" s="164">
        <f t="shared" si="183"/>
        <v>0</v>
      </c>
      <c r="AA35" s="164">
        <f t="shared" si="183"/>
        <v>0</v>
      </c>
      <c r="AB35" s="164">
        <f t="shared" si="183"/>
        <v>0</v>
      </c>
      <c r="AC35" s="164">
        <f t="shared" si="183"/>
        <v>0</v>
      </c>
      <c r="AD35" s="164">
        <f t="shared" si="183"/>
        <v>0</v>
      </c>
      <c r="AE35" s="164">
        <f t="shared" si="183"/>
        <v>0</v>
      </c>
      <c r="AF35" s="164">
        <f t="shared" si="183"/>
        <v>0</v>
      </c>
      <c r="AG35" s="164">
        <f t="shared" si="183"/>
        <v>0</v>
      </c>
      <c r="AH35" s="164">
        <f t="shared" si="183"/>
        <v>0</v>
      </c>
      <c r="AI35" s="164">
        <f t="shared" si="183"/>
        <v>0</v>
      </c>
      <c r="AJ35" s="164">
        <f t="shared" si="183"/>
        <v>0</v>
      </c>
      <c r="AK35" s="164">
        <f t="shared" si="183"/>
        <v>0</v>
      </c>
      <c r="AL35" s="164">
        <f t="shared" si="183"/>
        <v>0</v>
      </c>
      <c r="AM35" s="164">
        <f t="shared" si="183"/>
        <v>0</v>
      </c>
      <c r="AN35" s="164">
        <f t="shared" si="183"/>
        <v>0</v>
      </c>
      <c r="AO35" s="164">
        <f t="shared" si="183"/>
        <v>0</v>
      </c>
      <c r="AP35" s="164">
        <f t="shared" si="183"/>
        <v>0</v>
      </c>
      <c r="AQ35" s="164">
        <f t="shared" si="183"/>
        <v>0</v>
      </c>
      <c r="AR35" s="164">
        <f t="shared" si="183"/>
        <v>0</v>
      </c>
      <c r="AS35" s="164">
        <f t="shared" si="183"/>
        <v>0</v>
      </c>
      <c r="AT35" s="164">
        <f t="shared" si="183"/>
        <v>0</v>
      </c>
      <c r="AU35" s="164">
        <f t="shared" si="183"/>
        <v>0</v>
      </c>
      <c r="AV35" s="164">
        <f t="shared" si="183"/>
        <v>0</v>
      </c>
      <c r="AW35" s="164">
        <f t="shared" si="183"/>
        <v>0</v>
      </c>
      <c r="AX35" s="164">
        <f t="shared" si="183"/>
        <v>0</v>
      </c>
      <c r="AY35" s="164">
        <f t="shared" si="183"/>
        <v>0</v>
      </c>
      <c r="AZ35" s="164">
        <f t="shared" si="183"/>
        <v>0</v>
      </c>
      <c r="BA35" s="164">
        <f t="shared" si="183"/>
        <v>0</v>
      </c>
      <c r="BB35" s="164">
        <f t="shared" si="183"/>
        <v>0</v>
      </c>
      <c r="BC35" s="164">
        <f t="shared" si="183"/>
        <v>0</v>
      </c>
      <c r="BD35" s="164">
        <f t="shared" si="183"/>
        <v>0</v>
      </c>
      <c r="BE35" s="164">
        <f t="shared" si="183"/>
        <v>0</v>
      </c>
      <c r="BF35" s="164">
        <f t="shared" si="183"/>
        <v>0</v>
      </c>
      <c r="BG35" s="164">
        <f t="shared" si="183"/>
        <v>0</v>
      </c>
      <c r="BH35" s="164">
        <f t="shared" si="183"/>
        <v>0</v>
      </c>
      <c r="BI35" s="164">
        <f t="shared" si="183"/>
        <v>0</v>
      </c>
      <c r="BJ35" s="164">
        <f t="shared" si="183"/>
        <v>0</v>
      </c>
      <c r="BK35" s="164">
        <f t="shared" si="183"/>
        <v>0</v>
      </c>
      <c r="BL35" s="164">
        <f t="shared" si="183"/>
        <v>0</v>
      </c>
      <c r="BM35" s="164">
        <f t="shared" si="183"/>
        <v>0</v>
      </c>
      <c r="BN35" s="164">
        <f t="shared" si="183"/>
        <v>0</v>
      </c>
      <c r="BO35" s="164">
        <f t="shared" si="183"/>
        <v>0</v>
      </c>
      <c r="BP35" s="164">
        <f t="shared" si="183"/>
        <v>0</v>
      </c>
      <c r="BQ35" s="164">
        <f t="shared" si="183"/>
        <v>0</v>
      </c>
      <c r="BR35" s="164">
        <f t="shared" si="183"/>
        <v>0</v>
      </c>
      <c r="BS35" s="164">
        <f t="shared" si="183"/>
        <v>0</v>
      </c>
      <c r="BT35" s="164">
        <f t="shared" si="183"/>
        <v>0</v>
      </c>
      <c r="BU35" s="164">
        <f t="shared" si="183"/>
        <v>0</v>
      </c>
      <c r="BV35" s="164">
        <f t="shared" si="183"/>
        <v>0</v>
      </c>
      <c r="BW35" s="164">
        <f t="shared" si="183"/>
        <v>0</v>
      </c>
      <c r="BX35" s="164">
        <f t="shared" si="183"/>
        <v>0</v>
      </c>
      <c r="BY35" s="164">
        <f t="shared" si="183"/>
        <v>0</v>
      </c>
      <c r="BZ35" s="164">
        <f t="shared" ref="BZ35:CG35" si="184">BZ30-BZ21</f>
        <v>0</v>
      </c>
      <c r="CA35" s="164">
        <f t="shared" si="184"/>
        <v>0</v>
      </c>
      <c r="CB35" s="164">
        <f t="shared" si="184"/>
        <v>0</v>
      </c>
      <c r="CC35" s="164">
        <f t="shared" si="184"/>
        <v>0</v>
      </c>
      <c r="CD35" s="164">
        <f t="shared" si="184"/>
        <v>0</v>
      </c>
      <c r="CE35" s="164">
        <f t="shared" si="184"/>
        <v>0</v>
      </c>
      <c r="CF35" s="164">
        <f t="shared" si="184"/>
        <v>0</v>
      </c>
      <c r="CG35" s="164">
        <f t="shared" si="184"/>
        <v>0</v>
      </c>
      <c r="CH35" s="163">
        <f t="shared" si="180"/>
        <v>0</v>
      </c>
    </row>
  </sheetData>
  <sheetProtection algorithmName="SHA-512" hashValue="FPgvdzdbKMdApFoplIJL3B0nFc7KMYKpZiaUxxcfYB3aQ/rtRUpCk1l5BF5u/4KjMgMOOOlaAIr61jsaJ8pxrQ==" saltValue="/wqrQT6TEAC/gE6hnpFWJA==" spinCount="100000" sheet="1" objects="1" scenarios="1"/>
  <phoneticPr fontId="3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B64BC-55A1-4750-8DA6-B392593274E1}">
  <dimension ref="B4:C5"/>
  <sheetViews>
    <sheetView workbookViewId="0"/>
  </sheetViews>
  <sheetFormatPr defaultRowHeight="12" x14ac:dyDescent="0.15"/>
  <cols>
    <col min="2" max="2" width="23.5546875" bestFit="1" customWidth="1"/>
  </cols>
  <sheetData>
    <row r="4" spans="2:3" s="152" customFormat="1" x14ac:dyDescent="0.15">
      <c r="B4" s="152" t="s">
        <v>106</v>
      </c>
      <c r="C4" s="152">
        <f>4*12</f>
        <v>48</v>
      </c>
    </row>
    <row r="5" spans="2:3" x14ac:dyDescent="0.15">
      <c r="B5" t="s">
        <v>107</v>
      </c>
      <c r="C5" s="147">
        <f>2*12</f>
        <v>24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入力</vt:lpstr>
      <vt:lpstr>ライフプラン表</vt:lpstr>
      <vt:lpstr>→操作しない</vt:lpstr>
      <vt:lpstr>年収</vt:lpstr>
      <vt:lpstr>育休時短勤務</vt:lpstr>
      <vt:lpstr>基本生活費</vt:lpstr>
      <vt:lpstr>交際費</vt:lpstr>
      <vt:lpstr>住居費</vt:lpstr>
      <vt:lpstr>保険料</vt:lpstr>
      <vt:lpstr>車維持費費</vt:lpstr>
      <vt:lpstr>教育費</vt:lpstr>
      <vt:lpstr>白物家電</vt:lpstr>
      <vt:lpstr>娯楽</vt:lpstr>
      <vt:lpstr>ライフプラン表!Print_Area</vt:lpstr>
      <vt:lpstr>入力!Print_Area</vt:lpstr>
    </vt:vector>
  </TitlesOfParts>
  <Company>Life Design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みなさん</dc:creator>
  <cp:lastModifiedBy>R758</cp:lastModifiedBy>
  <cp:lastPrinted>2025-02-19T05:49:28Z</cp:lastPrinted>
  <dcterms:created xsi:type="dcterms:W3CDTF">2007-06-14T08:27:36Z</dcterms:created>
  <dcterms:modified xsi:type="dcterms:W3CDTF">2025-02-19T06:00:55Z</dcterms:modified>
</cp:coreProperties>
</file>